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um-users\users$\khyz\Budżet-sprawozdania\"/>
    </mc:Choice>
  </mc:AlternateContent>
  <bookViews>
    <workbookView xWindow="0" yWindow="0" windowWidth="12000" windowHeight="7470" tabRatio="691" firstSheet="3" activeTab="10"/>
  </bookViews>
  <sheets>
    <sheet name="630 TURYSTYKA" sheetId="1" r:id="rId1"/>
    <sheet name="801 OŚWIATA" sheetId="2" r:id="rId2"/>
    <sheet name="851 ALKOHOLE" sheetId="3" r:id="rId3"/>
    <sheet name="851 ZDROWIE" sheetId="4" r:id="rId4"/>
    <sheet name="853 POMOC SPOŁ" sheetId="9" r:id="rId5"/>
    <sheet name="854 OPIEKA WYCHOWAWCZA" sheetId="5" r:id="rId6"/>
    <sheet name="900 OCHRONA ŚRODOWISKA" sheetId="6" r:id="rId7"/>
    <sheet name="921 KULTURA I SZTUKA" sheetId="7" r:id="rId8"/>
    <sheet name="926 SPORT" sheetId="8" r:id="rId9"/>
    <sheet name="852 DPS" sheetId="10" r:id="rId10"/>
    <sheet name="852 OŚRODEK" sheetId="11" r:id="rId11"/>
    <sheet name="sumy" sheetId="12" r:id="rId12"/>
  </sheets>
  <definedNames>
    <definedName name="_xlnm.Print_Area" localSheetId="0">'630 TURYSTYKA'!$A$1:$I$16</definedName>
    <definedName name="_xlnm.Print_Area" localSheetId="2">'851 ALKOHOLE'!$A$1:$I$13</definedName>
    <definedName name="_xlnm.Print_Area" localSheetId="3">'851 ZDROWIE'!$A$1:$I$23</definedName>
    <definedName name="_xlnm.Print_Area" localSheetId="8">'926 SPORT'!$A$1:$I$47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7" i="8" l="1"/>
  <c r="H24" i="7"/>
  <c r="H9" i="6"/>
  <c r="H22" i="5"/>
  <c r="G16" i="9"/>
  <c r="H23" i="4"/>
  <c r="H13" i="3"/>
  <c r="H17" i="2"/>
  <c r="H16" i="1"/>
  <c r="E28" i="12" l="1"/>
  <c r="G25" i="12"/>
  <c r="C12" i="12"/>
  <c r="E10" i="10" l="1"/>
  <c r="E10" i="11" l="1"/>
  <c r="D10" i="11"/>
  <c r="D10" i="10"/>
  <c r="F10" i="10" s="1"/>
  <c r="F9" i="10"/>
  <c r="F47" i="8" l="1"/>
  <c r="H38" i="8"/>
  <c r="H39" i="8"/>
  <c r="H40" i="8"/>
  <c r="H41" i="8"/>
  <c r="H42" i="8"/>
  <c r="H43" i="8"/>
  <c r="H44" i="8"/>
  <c r="H45" i="8"/>
  <c r="H46" i="8"/>
  <c r="H37" i="8" l="1"/>
  <c r="G24" i="7"/>
  <c r="H22" i="7"/>
  <c r="F24" i="7"/>
  <c r="F16" i="9" l="1"/>
  <c r="E16" i="9"/>
  <c r="G8" i="9"/>
  <c r="G9" i="9"/>
  <c r="G10" i="9"/>
  <c r="G11" i="9"/>
  <c r="G12" i="9"/>
  <c r="G13" i="9"/>
  <c r="G14" i="9"/>
  <c r="G15" i="9"/>
  <c r="G7" i="9"/>
  <c r="F9" i="6" l="1"/>
  <c r="F22" i="5" l="1"/>
  <c r="H20" i="5"/>
  <c r="G23" i="4"/>
  <c r="F23" i="4"/>
  <c r="F13" i="3"/>
  <c r="H15" i="2"/>
  <c r="G17" i="2"/>
  <c r="F17" i="2"/>
  <c r="H14" i="2"/>
  <c r="H16" i="2"/>
  <c r="G16" i="1"/>
  <c r="F16" i="1"/>
  <c r="H9" i="7" l="1"/>
  <c r="H10" i="7"/>
  <c r="H11" i="7"/>
  <c r="H12" i="7"/>
  <c r="H13" i="7"/>
  <c r="H14" i="7"/>
  <c r="H15" i="7"/>
  <c r="H16" i="7"/>
  <c r="H17" i="7"/>
  <c r="H18" i="7"/>
  <c r="H19" i="7"/>
  <c r="H20" i="7"/>
  <c r="H21" i="7"/>
  <c r="H23" i="7"/>
  <c r="H8" i="7"/>
  <c r="H8" i="6" l="1"/>
  <c r="H8" i="5"/>
  <c r="H9" i="5"/>
  <c r="H10" i="5"/>
  <c r="H11" i="5"/>
  <c r="H12" i="5"/>
  <c r="H13" i="5"/>
  <c r="H14" i="5"/>
  <c r="H15" i="5"/>
  <c r="H16" i="5"/>
  <c r="H17" i="5"/>
  <c r="H18" i="5"/>
  <c r="H19" i="5"/>
  <c r="H21" i="5"/>
  <c r="H7" i="5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7" i="4"/>
  <c r="H9" i="3"/>
  <c r="H10" i="3"/>
  <c r="H11" i="3"/>
  <c r="H12" i="3"/>
  <c r="H8" i="3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9" i="8"/>
  <c r="H9" i="2"/>
  <c r="H10" i="2"/>
  <c r="H11" i="2"/>
  <c r="H12" i="2"/>
  <c r="H13" i="2"/>
  <c r="H8" i="2"/>
  <c r="H9" i="1"/>
  <c r="H10" i="1"/>
  <c r="H11" i="1"/>
  <c r="H12" i="1"/>
  <c r="H13" i="1"/>
  <c r="H14" i="1"/>
  <c r="H15" i="1"/>
  <c r="H8" i="1"/>
  <c r="G47" i="8" l="1"/>
  <c r="G22" i="5"/>
  <c r="G13" i="3"/>
  <c r="G9" i="6" l="1"/>
</calcChain>
</file>

<file path=xl/sharedStrings.xml><?xml version="1.0" encoding="utf-8"?>
<sst xmlns="http://schemas.openxmlformats.org/spreadsheetml/2006/main" count="364" uniqueCount="216">
  <si>
    <t>Dział /L.p.</t>
  </si>
  <si>
    <t>Rozdział</t>
  </si>
  <si>
    <t>§</t>
  </si>
  <si>
    <t xml:space="preserve">Nazwa organizacji </t>
  </si>
  <si>
    <t>Nazwa zadania publicznego</t>
  </si>
  <si>
    <t>Stowarzyszenie Centrum Formacji Rodziny im. Jana Pawła II z siedzibą w Lubinie, ul. Jana Pawła II 58</t>
  </si>
  <si>
    <t>Stowarzyszenie Turystyki Pieszej ,,Wędrowiec" UL. JASTRZĘBIA 4 /46 , Lubin</t>
  </si>
  <si>
    <t>Wakacje z ,,Wędrowcem'' i Poznajemy naszych sąsiadów</t>
  </si>
  <si>
    <t xml:space="preserve">Stowarzyszenie Seniorów Trzeci Wiek z siedzibą w Lubinie, ul. Sienkiewicza 3 </t>
  </si>
  <si>
    <t>Piękna nasza Polska cała</t>
  </si>
  <si>
    <t>Stowarzyszenie Emerytów I Rencistów Byłych Pracowników KGHM Polska Miedź S.A. w Lubinie, ul. Marii Skłodowskiej- Curie 66</t>
  </si>
  <si>
    <t>Stowarzyszenie Lotnicze Polskiej Miedzi w Lubinie, ul. Spacerowa 9</t>
  </si>
  <si>
    <t>RAZEM</t>
  </si>
  <si>
    <t xml:space="preserve">Towarzystwo Przyjaciół Dzieci Koło Dzieci i Młodzieży Specjalnej Troski w Lubinie, ul. Budowniczych Lgom 85/7 </t>
  </si>
  <si>
    <t>Polski Związek Emerytów, Rencistów i Inwalidów, Zarząd Rejonowy z siedzibą w Lubinie, ul. Traugutta2 a</t>
  </si>
  <si>
    <t>Bocia kreuje i rehabilituje</t>
  </si>
  <si>
    <t>Parafia Prawosławia św. Trójcy z siedzibą w Lubinie, ul. 1-go Maja 13 b</t>
  </si>
  <si>
    <t>Warsztaty redakcyjno-edukacyjne dla dzieci i młodzieży</t>
  </si>
  <si>
    <t>Stowarzyszenie Sport Art z siedzibą w Lubinie, ul. Tadeusza Kościuszki 12</t>
  </si>
  <si>
    <t>Wspieranie programów terapeutycznych dla osób uzależnionych i współuzależnionych</t>
  </si>
  <si>
    <t>Klub Abstynenta Arka przy Parafii św. M. Kolbe z siedzibą w Lubinie, ul. Orla 32</t>
  </si>
  <si>
    <t>Stowarzyszenie Klub Abstynenta Płomień w Lubinie, ul. Reymonta 40/1</t>
  </si>
  <si>
    <t>Wspieranie programów terapeutycznych i promocja zdrowego stylu życia</t>
  </si>
  <si>
    <t>Ochrona i promocja zdrowia oraz pomoc psychoonkologiczna pacjentom onkologicznym, ich rodzinom i osobom w żałobie</t>
  </si>
  <si>
    <t>Stowarzyszenie Seniorów Trzeci Wiek</t>
  </si>
  <si>
    <t>Seniorski Szlak</t>
  </si>
  <si>
    <t>Ochotnicze Pogotowie Poszukiwawczo-Ratownicze "SAR" z siedzibą w Lubinie, ul. Norwida 10</t>
  </si>
  <si>
    <t>Międzyszkolny Ludowy Klub  Sportowy Sokół Lubin, ul. Sybiraków 11</t>
  </si>
  <si>
    <t>Lubińskie Centrum Tenisowe Top Tenis w Lubinie, ul. Baczynowa 1</t>
  </si>
  <si>
    <t>Stowarzyszenie Rozwoju Piłki Ręcznej SPORTFUTURE z siedzibą w Lubinie, ul. Zwierzyckiego 20</t>
  </si>
  <si>
    <t>Piknik Rodzinny z okazji Dnia Dziecka</t>
  </si>
  <si>
    <t>Stowarzyszenie Zagłębie Lubin Future z siedzibą w Lubinie, ul. Kresowa 14 b/20</t>
  </si>
  <si>
    <t>Organizacja Dnia Dziecka</t>
  </si>
  <si>
    <t>Uczniowski Klub Sportowy Akademia Piłkarska Fem Gol, z siedzibą w Lubinie, ul. Pawia 9/15</t>
  </si>
  <si>
    <t xml:space="preserve">Organizacja obozu letniego dla zawodniczek Akademii Piłkarskiej Femgol Lubin </t>
  </si>
  <si>
    <t>Stowarzyszenie Akademia Piłkarska Żaczek  z siedzibą w Oborze, ul. Bursztynowa 10a</t>
  </si>
  <si>
    <t>Stowarzyszenie Sportowe Górnik Lubin przy Związku Zawodowym Pracowników Dołowych, ul. M. Skłodowskiej- Curie 188</t>
  </si>
  <si>
    <t>Kości zostały rzucone</t>
  </si>
  <si>
    <t>Lubiński Klub Fantastyki "Ostatnie Przymierze"</t>
  </si>
  <si>
    <t>Profilaktyka oraz wsparcie terapeutyczne osób z problemem uzależnień</t>
  </si>
  <si>
    <t>Organizacja imprez międzypokoleniowych</t>
  </si>
  <si>
    <t>Organizacja warsztatów plastycznych, pogłębianie wiedzy w zakresie malarstwa i rękodzieła</t>
  </si>
  <si>
    <t>Parafia Prawosławna św. Trójcy z siedzibą w Lubinie, ul. 1-go Maja 13 b</t>
  </si>
  <si>
    <t>Fundacja For Art. z siedzibą w Lubinie, ul. Łukasiewicza 2</t>
  </si>
  <si>
    <t>Lubińskie Stowarzyszenie Twórców Kultury w Lubinie, ul. KEN 6a</t>
  </si>
  <si>
    <t>Lubińska młodzież gra w tenisa ziemnego</t>
  </si>
  <si>
    <t>Lubiński Klub Karate Kuokushin w Lubinie, ul. Chełmońskiego 10</t>
  </si>
  <si>
    <t xml:space="preserve">Upowszechnianie kultury fizycznej i sportu w dyscyplinie sportowej karate </t>
  </si>
  <si>
    <t xml:space="preserve">Lubińskie Stowarzyszenie Sportowe Handball Czerniec 2a </t>
  </si>
  <si>
    <t>Miejski Klub Bokserski Energetyka Lubin z siedzibą w Lubinie, ul. M. Skłodowskiej -Curie 46</t>
  </si>
  <si>
    <t>Szkoła Boksu Zagłębia Miedziowego</t>
  </si>
  <si>
    <t>Międzyszkolny Klub Sportowy "Cuprum" w Lubinie, ul. Sybiraków 11</t>
  </si>
  <si>
    <t>Doskonalenie systemu szkolenia w jeździe szybkiej na lodzie</t>
  </si>
  <si>
    <t xml:space="preserve">Wspieranie aktywności ruchowej dzieci w wieku 4-12 lat poprzez organizację i prowadzenie cyklicznych zajęć o profilu piłka nożna </t>
  </si>
  <si>
    <t>Miejski Klub Sportowy "Zagłębie" Lubin S.A, ul. Marii Skłodowskiej-Curie 98</t>
  </si>
  <si>
    <t>Organizacja i prowadzenie cyklicznych zajęć o profilu piłka nożna</t>
  </si>
  <si>
    <t>Klub Rugby Miedziowi Lubin w Lubinie, ul. Cedyńska 11/3</t>
  </si>
  <si>
    <t xml:space="preserve">Doskonalenie systemu szkolenia w piłce nożnej dziewcząt - udział zawodniczek akademii piłkarskiej Femgol Lubin w turniejach i rozgrywkach piłki nożnej </t>
  </si>
  <si>
    <t>Uczniowski Klub Sportowy Miedziani z siedzibą w Lubinie, ul. Norwida 10</t>
  </si>
  <si>
    <t xml:space="preserve">Stowarzyszenie na Rzecz Obronności i Bezpieczeństwa Kraju z siedzibą w Lubinie, ul. Krupińskiego 61/7 </t>
  </si>
  <si>
    <t>Stowarzyszenie BOKS Lubin z siedzibą w Lubinie, ul. Górnicza 3/2</t>
  </si>
  <si>
    <t>Dolnośląskie Wodne Ochotnicze Pogotowie Ratunkowe we Wrocławiu – Oddział Powiatowy w Legnicy z siedzibą w Kunicach ul. Słoneczna 3a 59-216 Kunice</t>
  </si>
  <si>
    <t>Fundacja Centrum Psychoonkologii VIVRE z siedzibą w Lubinie, ul. M. Skłodowskiej-Curie 6</t>
  </si>
  <si>
    <t>Upowszechnianie i wspieranie gry w piłkę ręczną wśród dorosłych mieszkańców - Masterów</t>
  </si>
  <si>
    <t>Promocja aktywnego trybu życia</t>
  </si>
  <si>
    <t>Doskonalenie systemu szkolenia w piłce nożnej dzieci, młodzieży i dorosłych oraz udział w rozgrywkach ligowych i pucharowych</t>
  </si>
  <si>
    <t>Stowarzyszenie Akademii Sportowego Rozwoju Natalii Czerwonki, ul. B. Malinowskiego 5b/6</t>
  </si>
  <si>
    <t>Rozwój i poprawa bazy ratowniczo-szkoleniowej w Kunicach</t>
  </si>
  <si>
    <t xml:space="preserve">Stowarzyszenie Centrum Formacji Rodziny im. Jana Pawła II z siedzibą w Lubinie, </t>
  </si>
  <si>
    <t xml:space="preserve">, Rodzina na szlaku </t>
  </si>
  <si>
    <t>Seria plenerów malarskich zorganizowanych na terenie miasta Lubina wraz z prelekcją</t>
  </si>
  <si>
    <t xml:space="preserve">Działanie na rzecz osób niepełnosprawnych. Organizacja turnusu rehabilitacyjnego w DWR Perła w Rewalu. </t>
  </si>
  <si>
    <t xml:space="preserve">Fundacja Razem z siedzibą we Wrocławiu, ul. Bzowa85/87/2 </t>
  </si>
  <si>
    <t xml:space="preserve">Sport Art. z siedzibą w Lubinie, ul Kościuszki 12 </t>
  </si>
  <si>
    <t>Przeprowadzenie zgrupowania sportowo - wypoczynkowego</t>
  </si>
  <si>
    <t xml:space="preserve"> "Spotkanie opłatkowe"</t>
  </si>
  <si>
    <t>Uczniowski Klub Sportowy "Baribal" Lubin ul. KEN 6 Lubin</t>
  </si>
  <si>
    <t>Witamy lato na sportowo</t>
  </si>
  <si>
    <t xml:space="preserve">Pamiętaj - Nie jesteś sam </t>
  </si>
  <si>
    <t>Fundacja "WATAHA" Lubin, ul, Bolesława Sztukowskiego 17/11 Lubin</t>
  </si>
  <si>
    <t>Promocja trzeźwego życia - Przeciwdziałanie alkoholizmowi</t>
  </si>
  <si>
    <t>Urodzinowy Piknik Akademii i wspólne świętowanie Dnia Dziecka</t>
  </si>
  <si>
    <t>Stowarzyszenie "Boks" Lubin z siedzibą w Lubinie, ul. Górnicza 3/2</t>
  </si>
  <si>
    <t xml:space="preserve">Upowszechnianie dziedzictwa narodowego </t>
  </si>
  <si>
    <t>Upowszechnianie i popularyzacja sportu rugby</t>
  </si>
  <si>
    <t>Organizacja  wyjazdowej imprezy integracyjnej "Poczdam miasto bajkowych pałaców"</t>
  </si>
  <si>
    <t xml:space="preserve">Prowadzenie szkolenia w piłce ręcznej i wspieranie aktywności ruchowej wśród dzieci w 2024 r. </t>
  </si>
  <si>
    <t xml:space="preserve">Upowszechnianie kultury fizycznej poprzez szkolenie dzieci i młodzieży w łyżwiarstwie szybkim i wrotkarstwie </t>
  </si>
  <si>
    <t>Stowarzyszenie Integracji Społecznej Klub Abstynentów i ich Rodzin "Ariadna" w Lubinie, ul. Szpakowa 25</t>
  </si>
  <si>
    <t>Akademia Koszykarska sezon 2024</t>
  </si>
  <si>
    <t>Organizacja turnieju  z okazji Dnia Dziecka, oraz organizacja obozu tenisowego i półkolonii podczas wakacji 2024</t>
  </si>
  <si>
    <t>Warsztaty dla dzieci i młodzieży "Nadaj swojej codzienności sensu"</t>
  </si>
  <si>
    <t>Postaw na profilaktykę 2024!</t>
  </si>
  <si>
    <t>Spotkanie z Kulturą Łemkowską pn. XIII Edycja Łemkowskiego Lata</t>
  </si>
  <si>
    <t>Dodruk wydania książki "Władcy ziemi lubińskiej do 1945 roku"</t>
  </si>
  <si>
    <t>Udział lubińskich lekkoatletów ogólnopolskim współzawodnictwie dzieci i młodzieży w 2024 roku</t>
  </si>
  <si>
    <t>Zajęcia szkoleniowe w zakresie gry w bilard i uprawiania innych dyscyplin sportowych uzupełniających trening bilardowy. Starty w zawodach sportowych.</t>
  </si>
  <si>
    <t>Polska moja ojczyzna"</t>
  </si>
  <si>
    <t>Uśmiech dziecka na  Dzień  Dziecka 2</t>
  </si>
  <si>
    <t>A Tacy Sami" Stowarzyszenie przy Ośrodku Szkolno-wychowawczym im. Przyjaciół Dzieci ul. Ken 6</t>
  </si>
  <si>
    <t>Koło Lubińskiego Towarzystwa Pomocy im. Św. Brata Alberta ul. Parkowa 1</t>
  </si>
  <si>
    <t>Organizacja imprez dla seniorów i osób niepełnosprawnych: Dzień Seniora, Andrzejki</t>
  </si>
  <si>
    <t>Towarzystwo Oświata Lubin, ul. Kilińskiego 12</t>
  </si>
  <si>
    <t xml:space="preserve">Warsztaty edukacyjne z robotyki i programowania </t>
  </si>
  <si>
    <t>Piękna nasza Polska cała - Pałac w Kliczkowie i Morzęcin</t>
  </si>
  <si>
    <t xml:space="preserve">Dom Zakonny Towarzystwa Salezjańskiego pw. Matki Bożej Częstochowskiej </t>
  </si>
  <si>
    <t>Propagowanie sportów lotniczych - festiwal wiatru 2024</t>
  </si>
  <si>
    <t>Bezpieczeństwo w miejscach publicznych i w twoim miejscu zamieszkania "Reaguj - nie panikuj 2024"</t>
  </si>
  <si>
    <t xml:space="preserve">Prowadzenie zajęć propagujących sporty strzeleckie dla dzieci i młodzieży w 2024 r. </t>
  </si>
  <si>
    <t>Główkuj nad planszą</t>
  </si>
  <si>
    <t>Tkacze opowieści</t>
  </si>
  <si>
    <t>Stół z powymyślanymi postaciami</t>
  </si>
  <si>
    <t>Spotkanie opłatkowe</t>
  </si>
  <si>
    <t>Zwiedzamy Dolny Śląsk</t>
  </si>
  <si>
    <t>XV Maraton pieszo i rowerem dookoła Lubina</t>
  </si>
  <si>
    <t>Piknik dla promocji  zdrowia - Lubin 2024</t>
  </si>
  <si>
    <t>Zwierzak też potrzebuje domu-domy tymczasowe schronieniem dla zwierząt bezdomnych</t>
  </si>
  <si>
    <t>TOZ Lubin, ul. Konopnickiej 5</t>
  </si>
  <si>
    <t xml:space="preserve">ZHP Chorągiew Dolnośląska Hufiec w Lubinie, ul. 1-go Maja 17 a </t>
  </si>
  <si>
    <t>Łącząc Różnorodność"</t>
  </si>
  <si>
    <t>Wspólnie na bezpiecznej ścieżce</t>
  </si>
  <si>
    <t>Na szlaku</t>
  </si>
  <si>
    <t>Wakacje pełne przygód</t>
  </si>
  <si>
    <t xml:space="preserve">Ale w koło jest wesoło </t>
  </si>
  <si>
    <t xml:space="preserve">XXVII Międzynarodowy Memoriał im. Henryka Kruglińskiego </t>
  </si>
  <si>
    <t>Miejski Klub Sportowy ZAGŁĘBIE , ul. M.C. Skłodowskiej 98 Lubin</t>
  </si>
  <si>
    <t>Piknik artystyczny - Jaskiniowcy</t>
  </si>
  <si>
    <t>Aktywna jesień życia</t>
  </si>
  <si>
    <t>Klub Sportowy "Armia" Lubin</t>
  </si>
  <si>
    <t>Amatorska Liga Kickboxingu Armia Fight 5</t>
  </si>
  <si>
    <t>Edukacja kulturalna dzieci poprzez szkolenie oraz udział w Turniejach Tańca Towarzyskiego</t>
  </si>
  <si>
    <t>Uczniowski Klub sportowy PM LUBIN</t>
  </si>
  <si>
    <t xml:space="preserve">Ochrona i promocja zdrowia </t>
  </si>
  <si>
    <t xml:space="preserve">Stowarzyszenie "Sport Art." z siedzibą w Lubinie, ul. Chrobrego 2/5 </t>
  </si>
  <si>
    <t>Wydanie publikacji "Historyczne rezydencje Gminy Lubin"</t>
  </si>
  <si>
    <t>Jesienno - zimowe inspiracje dla Seniora 2024</t>
  </si>
  <si>
    <t>Słowiańska Strefa Gier i Zabaw</t>
  </si>
  <si>
    <t>Uwolnij wyobraźnię- warsztaty kreatywne w Oratorium Lubin Centrum</t>
  </si>
  <si>
    <t>Aktywni Społecznie- organizacja cyklu zajęć dla dzieci i młodzieży zainteresowanej wolontariatem wychowawczym wspomagającym rozwój dzieci i młodzieży</t>
  </si>
  <si>
    <t>Stowarzyszenie Przyjaciół i Rodziców Osób Niepełnosprawnych "Równe Szanse"</t>
  </si>
  <si>
    <t>Stowarzyszenie Pax w Lubinie, ul. Orla 32 59-300 Lubin</t>
  </si>
  <si>
    <t xml:space="preserve">Terapia zajęciowa dla osób z niepełnosprawnością w kryzysie bezdomności oraz działania informacyjno-edukacyjne z zakresu bezpieczeństwa w placówce całodobowego pobytu. </t>
  </si>
  <si>
    <t>Polski Związek Niewidomych Okręg Dolnośląski Koło w Lubinie ul. Traugutta 8/3</t>
  </si>
  <si>
    <t>Spotkanie z okazji 40-lecia Koła Lubin PZN i Międzynarodowego Dnia Białej Laski"</t>
  </si>
  <si>
    <t xml:space="preserve">Promowanie zdrowego odżywiania wśród dzieci i młodzieży - warsztaty kulinarne w Oratorium Lubin Centrum </t>
  </si>
  <si>
    <t>Organizacja wyjazdu Turystyczno-Krajoznawczego "Szlakiem Łódzkiej Metropolii - Łódź"</t>
  </si>
  <si>
    <t>Parafia Prawosławna św. Trójcy w Lubinie, ul. 1-go Maja 13</t>
  </si>
  <si>
    <t>"Olimpijskie lato-wypoczynek dla dzieci i młodzieży"</t>
  </si>
  <si>
    <t>Organizacja obchodów Dnia Dziecka baw się razem z nami!</t>
  </si>
  <si>
    <t>Organizacja koncertu wielopokoleniowego "Dzieci Rodzicom" prezentującego dorobek artystyczny lokalnej społeczności</t>
  </si>
  <si>
    <t xml:space="preserve">Plener twórczy "Karkonoskie krajobrazy" wraz z wystaw poplenerową </t>
  </si>
  <si>
    <t>Cykl warsztatów dla kobiet: florystycznych, artystycznych, hafciarskich</t>
  </si>
  <si>
    <t xml:space="preserve">Klub Koreańskiej Sztuki Walki Taekwondo-do w Lubinie </t>
  </si>
  <si>
    <t xml:space="preserve">Prowadzenie szkolenia Taekwondo-do na poziomie podstawowym i zawansowanym </t>
  </si>
  <si>
    <t>Siatkarskie szkolenie dzieci i młodzieży rywalizującej w rozgrywkach Dolnośląskiego i Polskiego Związku Piłki Siatkowej</t>
  </si>
  <si>
    <t>Szkolenie dzieci młodzieży w zakresie piłki ręcznej</t>
  </si>
  <si>
    <t>Zawody kręglarskie</t>
  </si>
  <si>
    <t>Stowarzyszanie Sportowe Zagłębie Lubin Oldboy ul. Kresowa 13d/2</t>
  </si>
  <si>
    <t xml:space="preserve">Upowszechnianie i wspieranie gry w piłkę nożną wśród byłych zawodników klubu Zagłębie Lubin oraz dorosłych mieszkańców Lubina w roku 2024 </t>
  </si>
  <si>
    <t>Stowarzyszenie Miłośników Koszykówki w Lubinie, ul. Sikorskiego 24</t>
  </si>
  <si>
    <t>Wykonanie w %</t>
  </si>
  <si>
    <t>Wysokość przyznanej kwoty dotacji 2024 r.</t>
  </si>
  <si>
    <t>Wykonanie na dzień 31.12.2024 r.</t>
  </si>
  <si>
    <t xml:space="preserve">Uwagi i objaśnienia </t>
  </si>
  <si>
    <t xml:space="preserve">Stowarzyszenie nie podpisało umowy </t>
  </si>
  <si>
    <t>Oddział Stowarzyszenia Współpracowników Salezjańskich Wspólnota Lokalna „Lubin-Centrum”, z siedzibą w Lubinie, ul. Szkolna 25</t>
  </si>
  <si>
    <t>Regionalny konkurs oświatowy w zakresie kreatywności</t>
  </si>
  <si>
    <t>Stowarzyszenie „Wspólnota Akademicka” z siedzibą w Legnicy ul. Sejmowa 5A</t>
  </si>
  <si>
    <t>Wydanie naukowego, niskonakładowego wydawnictwa pt. „Autorytet współczesnego nauczyciela  w  perspektywie uczniów. Studium teoretyczno-empiryczne autorstwa dr Marka Kazimierowicza</t>
  </si>
  <si>
    <t>dotacja przyznana w trybie pozakonkursowym art.19a</t>
  </si>
  <si>
    <t>zwrot niewykorzystanej dotacji</t>
  </si>
  <si>
    <t>Nazwa organizacji i zadania publicznego</t>
  </si>
  <si>
    <t>2360, 2830</t>
  </si>
  <si>
    <t>Prowadzenie jadłodajni</t>
  </si>
  <si>
    <t>Organizacja specjalistycznej pomocy terapeutycznej dla dzieci i młodzieży, osób dorosłych, par i małżeństw, rodzin oraz osób zmagających się z uzależnieniem mieszkających na terenie miasta Lubina</t>
  </si>
  <si>
    <t xml:space="preserve">Stowarzyszenie Centrum Formacji Rodziny im. Jana Pawła w Lubinie </t>
  </si>
  <si>
    <t xml:space="preserve">Rzymsko-Katolicka Parafia pw. Św. Jana Bosko w Lubinie, ul. Jana Pawła II 58 </t>
  </si>
  <si>
    <t>Pomoc rodzinom i wsparcie w rozwiązywaniu problemów życiowych poprzez prowadzenie specjalistycznej poradni rodzinnej”</t>
  </si>
  <si>
    <t>Diecezja Legnicka - Specjalistyczna Poradnia Rodzinna im. św. Joanny Beretta Molla w Lubinie</t>
  </si>
  <si>
    <t xml:space="preserve"> "Budowanie systemu wsparcia osób i rodzin pozostających w trudnej sytuacji życiowej - pomoc osobom bezdomnym i ubogim poprzez ich aktywizację i zapewnienie tymczasowego  schronienia w noclegowni i ogrzewalni"                             </t>
  </si>
  <si>
    <t>Budowanie systemu wsparcia osób i rodzin pozostających w trudniej sytuacji życiowej, działania na rzecz osób starszych</t>
  </si>
  <si>
    <t xml:space="preserve">Polski Związek Emerytów, Rencistów i Inwalidów, Zarząd Rejonowy z siedzibą w Lubinie, </t>
  </si>
  <si>
    <t xml:space="preserve">Stowarzyszenie Pax w Lubinie, </t>
  </si>
  <si>
    <t xml:space="preserve"> Organizacja czasu wolnego, dożywiania oraz wsparcia personalnego dla młodzieży, w ramach działalności "Oratorium Lubin Centrum"</t>
  </si>
  <si>
    <t xml:space="preserve">Rzymsko-Katolicka Parafia pw. Matki Bożej Częstochowskiej ul. Bolesława Chrobrego 7 </t>
  </si>
  <si>
    <t>Uczniowski Klub Sportowy PM Lubin z siedzibą w Goli 16f, 59-300 Lubin</t>
  </si>
  <si>
    <t>Wakacyjne warsztaty taneczne z zakresu tańca ludowego dla dzieci i młodzieży, prezentujące dorobek kulturalny miasta Lubina</t>
  </si>
  <si>
    <t>Sportowa półkolonia z SCS Amico Lubin</t>
  </si>
  <si>
    <t>Salezjańskie Centrum Sportowe „AMICO”, z siedzibą w Lubinie, ul. Prusa 4</t>
  </si>
  <si>
    <t>Ferie zimowe z SCS Amico</t>
  </si>
  <si>
    <t xml:space="preserve">Udział w siatkarskich Mistrzostwach Polski „Kinder Joy of moving” 
w Katowicach w dniach 27-30 06. 2024 r.
</t>
  </si>
  <si>
    <t>Fundacja Wataha Lubin” z siedzibą w Lubinie, ul. Bolesława Sztukowskiego 17/11</t>
  </si>
  <si>
    <t>Stowarzyszenie Miłośników Gór z siedzibą w Lubinie, ul. Pawia 41, 59-300 Lubin</t>
  </si>
  <si>
    <t>Wsparcie rozgrywek piłkarskich: Okręgowa Seniorów oraz grupy Junior Młodszy</t>
  </si>
  <si>
    <t>XI Memoriał Iwony Buczek. Otwarte Mistrzostwa Lubina we Wspinaniu na Trudność. Puchar Polski w Prowadzeniu (S)</t>
  </si>
  <si>
    <t>Organizacja turnieju piłki ręcznej z okazji zakończenia wakacji</t>
  </si>
  <si>
    <t>Miejski Klub Sportowy „Zagłębie” Lubin z siedzibą w Lubinie, 
ul .M. Skłodowskiej - Curie 98, 59-300 Lubin</t>
  </si>
  <si>
    <t>„IV Regionalny Turniej Dzieci i Młodzieży Karate Lubin CUP”</t>
  </si>
  <si>
    <t>Zrzeszenie Sportowe OLIMPIC z siedzibą w Ścinawie, ul. Mickiewicza 31, 59 – 330 Ścinawa</t>
  </si>
  <si>
    <t>Świąteczny Turniej Mini Piłki Ręcznej „Sportfuture Cup 2024</t>
  </si>
  <si>
    <t>Wspieranie aktywności ruchowej  dzieci według metody funino</t>
  </si>
  <si>
    <t>Zgrupowanie szkoleniowe MLKS Sokół Lubin</t>
  </si>
  <si>
    <t>w zł</t>
  </si>
  <si>
    <t xml:space="preserve">Stowarzyszenie Przyjaciół i Rodziców Osób Niepełnosprawnych "Równe Szanse"
z siedzibą w Lubinie, ul. Wiertników 11, 59-300 Lubin
</t>
  </si>
  <si>
    <t xml:space="preserve">„Prowadzenie Domu Pomocy Społecznej dla 40 osób przewlekle somatycznie chorych oraz osób niepełnosprawnych fizycznie”
</t>
  </si>
  <si>
    <t xml:space="preserve">„Prowadzenie ośrodka wsparcia na rzecz chorych niepełnosprawnych dzieci 
i młodzieży dotkniętych dysfunkcją narządu ruchu o różnej etiologii oraz towarzyszącym tej dysfunkcji schorzeniami (10 miejsc)”
</t>
  </si>
  <si>
    <t>852, 85202</t>
  </si>
  <si>
    <t>Wysokość przyznanej kwoty dotacji 2024 r. (plan)</t>
  </si>
  <si>
    <t>Dziedzictwo Narodowe - Perły Dolnego  Śląska</t>
  </si>
  <si>
    <t>Pomoc społeczna, w tym pomoc rodzinom i osobom w trudnej sytuacji życiowej: organizacja punktu wydawania żywności oraz wspieranie osób starszych przez organizację punktu Przystanek - rękodzieło" , prowadzenie spotkań tematycznych</t>
  </si>
  <si>
    <t xml:space="preserve">Dom Zakonny Towarzystwa Salezjańskiego pw. NSPJ w Lubinie  </t>
  </si>
  <si>
    <t>Organizacja i realizacja programu spoleczno-edukacyjnego-rekreacyjnego dla dzieci w ramach działań Oratorium św. Dominka Savio</t>
  </si>
  <si>
    <t>Dofinasowanie udziału dzieci i  młodzieży w letnich i zimowych półkoloniach</t>
  </si>
  <si>
    <t>Płatne wg ilości osób przebywających w DPS w ramach przyznanej dotacji , kwota przekazana na konto DPS bez zwrotów z lat ubiegłych ( zwrot z lat ubiegłych - 56 793,9 zł )</t>
  </si>
  <si>
    <t xml:space="preserve">wszystko </t>
  </si>
  <si>
    <t>tryb poza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</si>
</sst>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z_ł_-;\-* #,##0.00\ _z_ł_-;_-* &quot;-&quot;??\ _z_ł_-;_-@_-"/>
    <numFmt numFmtId="164" formatCode="#,##0.00\ &quot;zł&quot;"/>
  </numFmts>
  <fonts count="18">
    <font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2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</font>
    <font>
      <sz val="12"/>
      <color rgb="FF000000"/>
      <name val="Times New Roman"/>
      <family val="1"/>
      <charset val="238"/>
    </font>
    <font>
      <b/>
      <u/>
      <sz val="12"/>
      <color rgb="FF000000"/>
      <name val="Arial1"/>
      <charset val="238"/>
    </font>
    <font>
      <b/>
      <u/>
      <sz val="11"/>
      <color rgb="FF000000"/>
      <name val="Calibri"/>
      <family val="2"/>
      <charset val="238"/>
      <scheme val="minor"/>
    </font>
    <font>
      <sz val="12"/>
      <color rgb="FF000000"/>
      <name val="Arial1"/>
      <charset val="238"/>
    </font>
    <font>
      <b/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90">
    <xf numFmtId="0" fontId="0" fillId="0" borderId="0" xfId="0"/>
    <xf numFmtId="0" fontId="4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4" fillId="0" borderId="0" xfId="0" applyFont="1"/>
    <xf numFmtId="0" fontId="5" fillId="4" borderId="1" xfId="0" applyFont="1" applyFill="1" applyBorder="1"/>
    <xf numFmtId="4" fontId="4" fillId="0" borderId="0" xfId="0" applyNumberFormat="1" applyFont="1"/>
    <xf numFmtId="0" fontId="5" fillId="4" borderId="1" xfId="0" applyFont="1" applyFill="1" applyBorder="1" applyAlignment="1">
      <alignment wrapText="1"/>
    </xf>
    <xf numFmtId="4" fontId="5" fillId="4" borderId="1" xfId="0" applyNumberFormat="1" applyFont="1" applyFill="1" applyBorder="1" applyAlignment="1">
      <alignment wrapText="1"/>
    </xf>
    <xf numFmtId="0" fontId="6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5" fillId="4" borderId="1" xfId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Alignment="1">
      <alignment horizontal="center"/>
    </xf>
    <xf numFmtId="4" fontId="5" fillId="4" borderId="1" xfId="0" applyNumberFormat="1" applyFont="1" applyFill="1" applyBorder="1" applyAlignment="1">
      <alignment horizontal="center" wrapText="1"/>
    </xf>
    <xf numFmtId="4" fontId="5" fillId="0" borderId="1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4" fontId="6" fillId="0" borderId="0" xfId="0" applyNumberFormat="1" applyFont="1" applyAlignment="1">
      <alignment horizontal="center" wrapText="1"/>
    </xf>
    <xf numFmtId="4" fontId="5" fillId="0" borderId="1" xfId="0" applyNumberFormat="1" applyFont="1" applyBorder="1" applyAlignment="1">
      <alignment horizontal="center"/>
    </xf>
    <xf numFmtId="4" fontId="6" fillId="0" borderId="0" xfId="0" applyNumberFormat="1" applyFont="1" applyAlignment="1">
      <alignment horizontal="center"/>
    </xf>
    <xf numFmtId="0" fontId="5" fillId="4" borderId="1" xfId="1" applyFont="1" applyFill="1" applyBorder="1" applyAlignment="1">
      <alignment horizontal="center" wrapText="1"/>
    </xf>
    <xf numFmtId="4" fontId="5" fillId="4" borderId="1" xfId="1" applyNumberFormat="1" applyFont="1" applyFill="1" applyBorder="1" applyAlignment="1">
      <alignment horizontal="center" wrapText="1"/>
    </xf>
    <xf numFmtId="0" fontId="5" fillId="4" borderId="1" xfId="2" applyFont="1" applyFill="1" applyBorder="1" applyAlignment="1">
      <alignment horizontal="center"/>
    </xf>
    <xf numFmtId="0" fontId="5" fillId="4" borderId="1" xfId="2" applyFont="1" applyFill="1" applyBorder="1" applyAlignment="1">
      <alignment horizontal="center" wrapText="1"/>
    </xf>
    <xf numFmtId="4" fontId="5" fillId="4" borderId="1" xfId="2" applyNumberFormat="1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0" fontId="0" fillId="4" borderId="1" xfId="0" applyNumberFormat="1" applyFont="1" applyFill="1" applyBorder="1" applyAlignment="1">
      <alignment horizontal="center" wrapText="1"/>
    </xf>
    <xf numFmtId="4" fontId="0" fillId="4" borderId="1" xfId="0" applyNumberFormat="1" applyFont="1" applyFill="1" applyBorder="1" applyAlignment="1">
      <alignment horizontal="center" wrapText="1"/>
    </xf>
    <xf numFmtId="10" fontId="5" fillId="4" borderId="1" xfId="0" applyNumberFormat="1" applyFont="1" applyFill="1" applyBorder="1" applyAlignment="1">
      <alignment horizontal="center" wrapText="1"/>
    </xf>
    <xf numFmtId="10" fontId="5" fillId="4" borderId="1" xfId="2" applyNumberFormat="1" applyFont="1" applyFill="1" applyBorder="1" applyAlignment="1">
      <alignment horizontal="center" wrapText="1"/>
    </xf>
    <xf numFmtId="10" fontId="5" fillId="0" borderId="1" xfId="0" applyNumberFormat="1" applyFont="1" applyBorder="1" applyAlignment="1">
      <alignment horizontal="center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4" fontId="0" fillId="0" borderId="0" xfId="0" applyNumberFormat="1"/>
    <xf numFmtId="0" fontId="0" fillId="0" borderId="1" xfId="0" applyBorder="1"/>
    <xf numFmtId="4" fontId="0" fillId="0" borderId="1" xfId="0" applyNumberFormat="1" applyBorder="1"/>
    <xf numFmtId="0" fontId="0" fillId="0" borderId="1" xfId="0" applyBorder="1" applyAlignment="1">
      <alignment wrapText="1"/>
    </xf>
    <xf numFmtId="10" fontId="0" fillId="0" borderId="1" xfId="0" applyNumberFormat="1" applyBorder="1"/>
    <xf numFmtId="0" fontId="4" fillId="0" borderId="1" xfId="0" applyFont="1" applyBorder="1"/>
    <xf numFmtId="0" fontId="0" fillId="0" borderId="0" xfId="0" applyBorder="1"/>
    <xf numFmtId="0" fontId="0" fillId="0" borderId="0" xfId="0" applyBorder="1" applyAlignment="1">
      <alignment wrapText="1"/>
    </xf>
    <xf numFmtId="0" fontId="10" fillId="0" borderId="1" xfId="0" applyFont="1" applyBorder="1" applyAlignment="1">
      <alignment wrapText="1"/>
    </xf>
    <xf numFmtId="0" fontId="0" fillId="0" borderId="0" xfId="0" applyFont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3" xfId="0" applyFont="1" applyBorder="1" applyAlignment="1">
      <alignment horizontal="center" wrapText="1"/>
    </xf>
    <xf numFmtId="0" fontId="5" fillId="4" borderId="3" xfId="0" applyFont="1" applyFill="1" applyBorder="1" applyAlignment="1">
      <alignment horizontal="center"/>
    </xf>
    <xf numFmtId="4" fontId="5" fillId="4" borderId="3" xfId="0" applyNumberFormat="1" applyFont="1" applyFill="1" applyBorder="1" applyAlignment="1">
      <alignment horizontal="center" wrapText="1"/>
    </xf>
    <xf numFmtId="10" fontId="5" fillId="4" borderId="3" xfId="0" applyNumberFormat="1" applyFont="1" applyFill="1" applyBorder="1" applyAlignment="1">
      <alignment horizontal="center" wrapText="1"/>
    </xf>
    <xf numFmtId="0" fontId="5" fillId="4" borderId="3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/>
    <xf numFmtId="10" fontId="5" fillId="4" borderId="1" xfId="0" applyNumberFormat="1" applyFont="1" applyFill="1" applyBorder="1" applyAlignment="1">
      <alignment wrapText="1"/>
    </xf>
    <xf numFmtId="0" fontId="12" fillId="0" borderId="1" xfId="0" applyFont="1" applyBorder="1" applyAlignment="1">
      <alignment horizontal="center" wrapText="1"/>
    </xf>
    <xf numFmtId="0" fontId="13" fillId="0" borderId="0" xfId="0" applyFont="1" applyAlignment="1">
      <alignment horizontal="left" wrapText="1"/>
    </xf>
    <xf numFmtId="0" fontId="14" fillId="0" borderId="0" xfId="0" applyFont="1" applyFill="1" applyBorder="1" applyAlignment="1"/>
    <xf numFmtId="0" fontId="15" fillId="0" borderId="0" xfId="0" applyFont="1" applyFill="1" applyBorder="1" applyAlignment="1"/>
    <xf numFmtId="0" fontId="13" fillId="0" borderId="0" xfId="0" applyFont="1" applyBorder="1"/>
    <xf numFmtId="0" fontId="16" fillId="0" borderId="0" xfId="0" applyFont="1"/>
    <xf numFmtId="0" fontId="16" fillId="0" borderId="0" xfId="0" applyFont="1" applyAlignment="1">
      <alignment horizontal="right"/>
    </xf>
    <xf numFmtId="0" fontId="8" fillId="4" borderId="1" xfId="0" applyFont="1" applyFill="1" applyBorder="1" applyAlignment="1">
      <alignment horizontal="center" wrapText="1"/>
    </xf>
    <xf numFmtId="4" fontId="8" fillId="0" borderId="1" xfId="0" applyNumberFormat="1" applyFont="1" applyBorder="1" applyAlignment="1">
      <alignment horizontal="center"/>
    </xf>
    <xf numFmtId="4" fontId="8" fillId="4" borderId="1" xfId="0" applyNumberFormat="1" applyFont="1" applyFill="1" applyBorder="1" applyAlignment="1">
      <alignment horizontal="center" wrapText="1"/>
    </xf>
    <xf numFmtId="10" fontId="8" fillId="4" borderId="1" xfId="2" applyNumberFormat="1" applyFont="1" applyFill="1" applyBorder="1" applyAlignment="1">
      <alignment horizontal="center" wrapText="1"/>
    </xf>
    <xf numFmtId="0" fontId="8" fillId="0" borderId="1" xfId="0" applyFont="1" applyBorder="1" applyAlignment="1"/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Border="1"/>
    <xf numFmtId="10" fontId="4" fillId="0" borderId="0" xfId="0" applyNumberFormat="1" applyFont="1"/>
    <xf numFmtId="164" fontId="0" fillId="0" borderId="0" xfId="0" applyNumberFormat="1"/>
    <xf numFmtId="10" fontId="6" fillId="0" borderId="0" xfId="0" applyNumberFormat="1" applyFont="1" applyAlignment="1">
      <alignment horizontal="center" wrapText="1"/>
    </xf>
    <xf numFmtId="10" fontId="6" fillId="0" borderId="0" xfId="0" applyNumberFormat="1" applyFont="1" applyAlignment="1">
      <alignment horizontal="center"/>
    </xf>
    <xf numFmtId="10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0" fontId="4" fillId="0" borderId="0" xfId="0" applyNumberFormat="1" applyFont="1" applyFill="1" applyBorder="1" applyAlignment="1">
      <alignment horizontal="center"/>
    </xf>
    <xf numFmtId="4" fontId="17" fillId="0" borderId="0" xfId="0" applyNumberFormat="1" applyFont="1" applyBorder="1" applyAlignment="1">
      <alignment horizontal="center"/>
    </xf>
    <xf numFmtId="10" fontId="17" fillId="4" borderId="0" xfId="2" applyNumberFormat="1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7" fillId="0" borderId="0" xfId="0" applyFont="1" applyFill="1" applyBorder="1" applyAlignment="1">
      <alignment horizontal="left"/>
    </xf>
  </cellXfs>
  <cellStyles count="6">
    <cellStyle name="Dziesiętny 2" xfId="4"/>
    <cellStyle name="Neutralny" xfId="2" builtinId="28"/>
    <cellStyle name="Normalny" xfId="0" builtinId="0"/>
    <cellStyle name="Normalny 2" xfId="3"/>
    <cellStyle name="Procentowy 2" xfId="5"/>
    <cellStyle name="Zły" xfId="1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600075</xdr:colOff>
      <xdr:row>0</xdr:row>
      <xdr:rowOff>47625</xdr:rowOff>
    </xdr:from>
    <xdr:to>
      <xdr:col>8</xdr:col>
      <xdr:colOff>628650</xdr:colOff>
      <xdr:row>4</xdr:row>
      <xdr:rowOff>19050</xdr:rowOff>
    </xdr:to>
    <xdr:pic>
      <xdr:nvPicPr>
        <xdr:cNvPr id="2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4100" y="47625"/>
          <a:ext cx="187642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962025</xdr:colOff>
      <xdr:row>3</xdr:row>
      <xdr:rowOff>161925</xdr:rowOff>
    </xdr:to>
    <xdr:pic>
      <xdr:nvPicPr>
        <xdr:cNvPr id="2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0300" y="0"/>
          <a:ext cx="187642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28575</xdr:colOff>
      <xdr:row>0</xdr:row>
      <xdr:rowOff>85725</xdr:rowOff>
    </xdr:from>
    <xdr:to>
      <xdr:col>9</xdr:col>
      <xdr:colOff>9525</xdr:colOff>
      <xdr:row>4</xdr:row>
      <xdr:rowOff>57150</xdr:rowOff>
    </xdr:to>
    <xdr:pic>
      <xdr:nvPicPr>
        <xdr:cNvPr id="2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9875" y="85725"/>
          <a:ext cx="187642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962025</xdr:colOff>
      <xdr:row>3</xdr:row>
      <xdr:rowOff>161925</xdr:rowOff>
    </xdr:to>
    <xdr:pic>
      <xdr:nvPicPr>
        <xdr:cNvPr id="2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9425" y="0"/>
          <a:ext cx="187642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7</xdr:col>
      <xdr:colOff>876300</xdr:colOff>
      <xdr:row>3</xdr:row>
      <xdr:rowOff>161925</xdr:rowOff>
    </xdr:to>
    <xdr:pic>
      <xdr:nvPicPr>
        <xdr:cNvPr id="2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77150" y="0"/>
          <a:ext cx="187642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671455</xdr:colOff>
      <xdr:row>3</xdr:row>
      <xdr:rowOff>148154</xdr:rowOff>
    </xdr:to>
    <xdr:pic>
      <xdr:nvPicPr>
        <xdr:cNvPr id="2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1114" y="0"/>
          <a:ext cx="187642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9</xdr:col>
      <xdr:colOff>161925</xdr:colOff>
      <xdr:row>3</xdr:row>
      <xdr:rowOff>161925</xdr:rowOff>
    </xdr:to>
    <xdr:pic>
      <xdr:nvPicPr>
        <xdr:cNvPr id="2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3588" y="0"/>
          <a:ext cx="187642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77755</xdr:colOff>
      <xdr:row>0</xdr:row>
      <xdr:rowOff>9720</xdr:rowOff>
    </xdr:from>
    <xdr:to>
      <xdr:col>9</xdr:col>
      <xdr:colOff>136654</xdr:colOff>
      <xdr:row>3</xdr:row>
      <xdr:rowOff>159982</xdr:rowOff>
    </xdr:to>
    <xdr:pic>
      <xdr:nvPicPr>
        <xdr:cNvPr id="2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5229" y="9720"/>
          <a:ext cx="187642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973434</xdr:colOff>
      <xdr:row>0</xdr:row>
      <xdr:rowOff>0</xdr:rowOff>
    </xdr:from>
    <xdr:to>
      <xdr:col>9</xdr:col>
      <xdr:colOff>31402</xdr:colOff>
      <xdr:row>3</xdr:row>
      <xdr:rowOff>168205</xdr:rowOff>
    </xdr:to>
    <xdr:pic>
      <xdr:nvPicPr>
        <xdr:cNvPr id="2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4505" y="0"/>
          <a:ext cx="2009671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0</xdr:row>
      <xdr:rowOff>0</xdr:rowOff>
    </xdr:from>
    <xdr:to>
      <xdr:col>6</xdr:col>
      <xdr:colOff>1057172</xdr:colOff>
      <xdr:row>3</xdr:row>
      <xdr:rowOff>133350</xdr:rowOff>
    </xdr:to>
    <xdr:pic>
      <xdr:nvPicPr>
        <xdr:cNvPr id="3" name="Obraz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1000" y="0"/>
          <a:ext cx="2009671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6</xdr:col>
      <xdr:colOff>240464</xdr:colOff>
      <xdr:row>3</xdr:row>
      <xdr:rowOff>148004</xdr:rowOff>
    </xdr:to>
    <xdr:pic>
      <xdr:nvPicPr>
        <xdr:cNvPr id="2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0"/>
          <a:ext cx="2012114" cy="7195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16"/>
  <sheetViews>
    <sheetView view="pageBreakPreview" zoomScaleNormal="100" zoomScaleSheetLayoutView="100" workbookViewId="0">
      <selection activeCell="T13" sqref="T13"/>
    </sheetView>
  </sheetViews>
  <sheetFormatPr defaultRowHeight="15"/>
  <cols>
    <col min="4" max="4" width="18.140625" customWidth="1"/>
    <col min="5" max="5" width="18.5703125" customWidth="1"/>
    <col min="6" max="6" width="18.85546875" customWidth="1"/>
    <col min="7" max="7" width="12.140625" customWidth="1"/>
    <col min="8" max="8" width="15.5703125" customWidth="1"/>
    <col min="9" max="9" width="12.85546875" customWidth="1"/>
  </cols>
  <sheetData>
    <row r="4" spans="1:9">
      <c r="A4" s="20"/>
      <c r="B4" s="20"/>
      <c r="C4" s="20"/>
      <c r="D4" s="20"/>
      <c r="E4" s="20"/>
      <c r="F4" s="20"/>
      <c r="G4" s="20"/>
      <c r="H4" s="20"/>
      <c r="I4" s="20"/>
    </row>
    <row r="5" spans="1:9">
      <c r="A5" s="86"/>
      <c r="B5" s="86"/>
      <c r="C5" s="86"/>
      <c r="D5" s="86"/>
      <c r="E5" s="86"/>
      <c r="F5" s="86"/>
      <c r="G5" s="86"/>
      <c r="H5" s="86"/>
      <c r="I5" s="34"/>
    </row>
    <row r="6" spans="1:9" ht="4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161</v>
      </c>
      <c r="G6" s="1" t="s">
        <v>162</v>
      </c>
      <c r="H6" s="1" t="s">
        <v>160</v>
      </c>
      <c r="I6" s="1" t="s">
        <v>163</v>
      </c>
    </row>
    <row r="7" spans="1:9">
      <c r="A7" s="2">
        <v>630</v>
      </c>
      <c r="B7" s="2">
        <v>63095</v>
      </c>
      <c r="C7" s="2">
        <v>2360</v>
      </c>
      <c r="D7" s="3"/>
      <c r="E7" s="3"/>
      <c r="F7" s="3"/>
      <c r="G7" s="3"/>
      <c r="H7" s="3"/>
      <c r="I7" s="3"/>
    </row>
    <row r="8" spans="1:9" ht="96.75" customHeight="1">
      <c r="A8" s="17">
        <v>1</v>
      </c>
      <c r="B8" s="14"/>
      <c r="C8" s="14"/>
      <c r="D8" s="15" t="s">
        <v>5</v>
      </c>
      <c r="E8" s="15" t="s">
        <v>70</v>
      </c>
      <c r="F8" s="21">
        <v>2000</v>
      </c>
      <c r="G8" s="36">
        <v>2000</v>
      </c>
      <c r="H8" s="35">
        <f>G8/F8</f>
        <v>1</v>
      </c>
      <c r="I8" s="12"/>
    </row>
    <row r="9" spans="1:9" ht="75">
      <c r="A9" s="17">
        <v>2</v>
      </c>
      <c r="B9" s="14"/>
      <c r="C9" s="14"/>
      <c r="D9" s="15" t="s">
        <v>6</v>
      </c>
      <c r="E9" s="15" t="s">
        <v>7</v>
      </c>
      <c r="F9" s="21">
        <v>6000</v>
      </c>
      <c r="G9" s="21">
        <v>6000</v>
      </c>
      <c r="H9" s="35">
        <f t="shared" ref="H9:H15" si="0">G9/F9</f>
        <v>1</v>
      </c>
      <c r="I9" s="12"/>
    </row>
    <row r="10" spans="1:9" ht="108" customHeight="1">
      <c r="A10" s="17">
        <v>3</v>
      </c>
      <c r="B10" s="14"/>
      <c r="C10" s="14"/>
      <c r="D10" s="15" t="s">
        <v>8</v>
      </c>
      <c r="E10" s="15" t="s">
        <v>9</v>
      </c>
      <c r="F10" s="21">
        <v>8000</v>
      </c>
      <c r="G10" s="21">
        <v>8000</v>
      </c>
      <c r="H10" s="35">
        <f t="shared" si="0"/>
        <v>1</v>
      </c>
      <c r="I10" s="15"/>
    </row>
    <row r="11" spans="1:9" ht="135" customHeight="1">
      <c r="A11" s="17">
        <v>4</v>
      </c>
      <c r="B11" s="11"/>
      <c r="C11" s="11"/>
      <c r="D11" s="11" t="s">
        <v>10</v>
      </c>
      <c r="E11" s="11" t="s">
        <v>113</v>
      </c>
      <c r="F11" s="22">
        <v>5000</v>
      </c>
      <c r="G11" s="22">
        <v>5000</v>
      </c>
      <c r="H11" s="35">
        <f t="shared" si="0"/>
        <v>1</v>
      </c>
      <c r="I11" s="15"/>
    </row>
    <row r="12" spans="1:9" ht="105">
      <c r="A12" s="17">
        <v>5</v>
      </c>
      <c r="B12" s="14"/>
      <c r="C12" s="14"/>
      <c r="D12" s="15" t="s">
        <v>14</v>
      </c>
      <c r="E12" s="11" t="s">
        <v>104</v>
      </c>
      <c r="F12" s="21">
        <v>6000</v>
      </c>
      <c r="G12" s="21">
        <v>6000</v>
      </c>
      <c r="H12" s="35">
        <f t="shared" si="0"/>
        <v>1</v>
      </c>
      <c r="I12" s="15"/>
    </row>
    <row r="13" spans="1:9" ht="120">
      <c r="A13" s="17">
        <v>6</v>
      </c>
      <c r="B13" s="14"/>
      <c r="C13" s="14"/>
      <c r="D13" s="15" t="s">
        <v>13</v>
      </c>
      <c r="E13" s="15" t="s">
        <v>85</v>
      </c>
      <c r="F13" s="21">
        <v>3000</v>
      </c>
      <c r="G13" s="21">
        <v>3000</v>
      </c>
      <c r="H13" s="35">
        <f t="shared" si="0"/>
        <v>1</v>
      </c>
      <c r="I13" s="15"/>
    </row>
    <row r="14" spans="1:9" ht="75">
      <c r="A14" s="17">
        <v>7</v>
      </c>
      <c r="B14" s="14"/>
      <c r="C14" s="14"/>
      <c r="D14" s="15" t="s">
        <v>142</v>
      </c>
      <c r="E14" s="15" t="s">
        <v>208</v>
      </c>
      <c r="F14" s="21">
        <v>4000</v>
      </c>
      <c r="G14" s="21">
        <v>4000</v>
      </c>
      <c r="H14" s="35">
        <f t="shared" si="0"/>
        <v>1</v>
      </c>
      <c r="I14" s="12"/>
    </row>
    <row r="15" spans="1:9" ht="60">
      <c r="A15" s="17">
        <v>8</v>
      </c>
      <c r="B15" s="14"/>
      <c r="C15" s="14"/>
      <c r="D15" s="21" t="s">
        <v>118</v>
      </c>
      <c r="E15" s="15" t="s">
        <v>121</v>
      </c>
      <c r="F15" s="21">
        <v>2000</v>
      </c>
      <c r="G15" s="21">
        <v>2000</v>
      </c>
      <c r="H15" s="35">
        <f t="shared" si="0"/>
        <v>1</v>
      </c>
      <c r="I15" s="35"/>
    </row>
    <row r="16" spans="1:9">
      <c r="A16" s="16" t="s">
        <v>12</v>
      </c>
      <c r="B16" s="18"/>
      <c r="C16" s="18"/>
      <c r="D16" s="23"/>
      <c r="E16" s="23"/>
      <c r="F16" s="24">
        <f>F7+SUM(F8:F15)</f>
        <v>36000</v>
      </c>
      <c r="G16" s="24">
        <f>SUM(G8:G15)</f>
        <v>36000</v>
      </c>
      <c r="H16" s="78">
        <f>G16/F16</f>
        <v>1</v>
      </c>
      <c r="I16" s="23"/>
    </row>
  </sheetData>
  <mergeCells count="1">
    <mergeCell ref="A5:H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O21"/>
  <sheetViews>
    <sheetView view="pageBreakPreview" topLeftCell="A7" zoomScaleNormal="100" zoomScaleSheetLayoutView="100" workbookViewId="0">
      <selection activeCell="H17" sqref="H17"/>
    </sheetView>
  </sheetViews>
  <sheetFormatPr defaultRowHeight="15"/>
  <cols>
    <col min="4" max="4" width="18" customWidth="1"/>
    <col min="5" max="5" width="17" customWidth="1"/>
    <col min="6" max="6" width="16.42578125" customWidth="1"/>
    <col min="7" max="7" width="14.28515625" customWidth="1"/>
    <col min="8" max="8" width="13.7109375" customWidth="1"/>
    <col min="9" max="9" width="19.5703125" customWidth="1"/>
  </cols>
  <sheetData>
    <row r="5" spans="1:15">
      <c r="A5" s="87"/>
      <c r="B5" s="88"/>
      <c r="C5" s="88"/>
      <c r="D5" s="88"/>
      <c r="E5" s="88"/>
      <c r="F5" s="88"/>
      <c r="G5" s="88"/>
      <c r="H5" s="88"/>
      <c r="I5" s="88"/>
    </row>
    <row r="6" spans="1:15" ht="6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161</v>
      </c>
      <c r="G6" s="1" t="s">
        <v>162</v>
      </c>
      <c r="H6" s="1" t="s">
        <v>160</v>
      </c>
      <c r="I6" s="1" t="s">
        <v>163</v>
      </c>
    </row>
    <row r="7" spans="1:15">
      <c r="A7" s="2">
        <v>801</v>
      </c>
      <c r="B7" s="2">
        <v>80195</v>
      </c>
      <c r="C7" s="2">
        <v>2360</v>
      </c>
      <c r="D7" s="3"/>
      <c r="E7" s="3"/>
      <c r="F7" s="3"/>
      <c r="G7" s="3"/>
      <c r="H7" s="3"/>
      <c r="I7" s="3"/>
    </row>
    <row r="8" spans="1:15" ht="112.5" customHeight="1">
      <c r="A8" s="17">
        <v>1</v>
      </c>
      <c r="B8" s="12"/>
      <c r="C8" s="12"/>
      <c r="D8" s="15" t="s">
        <v>68</v>
      </c>
      <c r="E8" s="15" t="s">
        <v>91</v>
      </c>
      <c r="F8" s="25">
        <v>8000</v>
      </c>
      <c r="G8" s="25">
        <v>8000</v>
      </c>
      <c r="H8" s="37">
        <f>G8/F8</f>
        <v>1</v>
      </c>
      <c r="I8" s="12"/>
    </row>
    <row r="9" spans="1:15" ht="76.5" customHeight="1">
      <c r="A9" s="12">
        <v>2</v>
      </c>
      <c r="B9" s="12"/>
      <c r="C9" s="12"/>
      <c r="D9" s="11" t="s">
        <v>16</v>
      </c>
      <c r="E9" s="11" t="s">
        <v>17</v>
      </c>
      <c r="F9" s="25">
        <v>8000</v>
      </c>
      <c r="G9" s="25">
        <v>8000</v>
      </c>
      <c r="H9" s="37">
        <f t="shared" ref="H9:H15" si="0">G9/F9</f>
        <v>1</v>
      </c>
      <c r="I9" s="12"/>
    </row>
    <row r="10" spans="1:15" ht="110.25" customHeight="1">
      <c r="A10" s="17">
        <v>3</v>
      </c>
      <c r="B10" s="12"/>
      <c r="C10" s="12"/>
      <c r="D10" s="15" t="s">
        <v>99</v>
      </c>
      <c r="E10" s="15" t="s">
        <v>15</v>
      </c>
      <c r="F10" s="21">
        <v>4000</v>
      </c>
      <c r="G10" s="21">
        <v>4000</v>
      </c>
      <c r="H10" s="37">
        <f t="shared" si="0"/>
        <v>1</v>
      </c>
      <c r="I10" s="15"/>
    </row>
    <row r="11" spans="1:15" ht="87.75" customHeight="1">
      <c r="A11" s="17">
        <v>4</v>
      </c>
      <c r="B11" s="14"/>
      <c r="C11" s="14"/>
      <c r="D11" s="15" t="s">
        <v>38</v>
      </c>
      <c r="E11" s="15" t="s">
        <v>109</v>
      </c>
      <c r="F11" s="21">
        <v>3000</v>
      </c>
      <c r="G11" s="21">
        <v>3000</v>
      </c>
      <c r="H11" s="37">
        <f t="shared" si="0"/>
        <v>1</v>
      </c>
      <c r="I11" s="15"/>
    </row>
    <row r="12" spans="1:15" ht="60">
      <c r="A12" s="12">
        <v>5</v>
      </c>
      <c r="B12" s="14"/>
      <c r="C12" s="14"/>
      <c r="D12" s="15" t="s">
        <v>102</v>
      </c>
      <c r="E12" s="15" t="s">
        <v>103</v>
      </c>
      <c r="F12" s="21">
        <v>12000</v>
      </c>
      <c r="G12" s="21">
        <v>0</v>
      </c>
      <c r="H12" s="37">
        <f t="shared" si="0"/>
        <v>0</v>
      </c>
      <c r="I12" s="15" t="s">
        <v>164</v>
      </c>
    </row>
    <row r="13" spans="1:15" ht="90">
      <c r="A13" s="17">
        <v>6</v>
      </c>
      <c r="B13" s="14"/>
      <c r="C13" s="14"/>
      <c r="D13" s="15" t="s">
        <v>105</v>
      </c>
      <c r="E13" s="15" t="s">
        <v>137</v>
      </c>
      <c r="F13" s="21">
        <v>6000</v>
      </c>
      <c r="G13" s="21">
        <v>6000</v>
      </c>
      <c r="H13" s="37">
        <f t="shared" si="0"/>
        <v>1</v>
      </c>
      <c r="I13" s="15"/>
    </row>
    <row r="14" spans="1:15" ht="165">
      <c r="A14" s="17">
        <v>7</v>
      </c>
      <c r="B14" s="14"/>
      <c r="C14" s="14"/>
      <c r="D14" s="21" t="s">
        <v>118</v>
      </c>
      <c r="E14" s="15" t="s">
        <v>138</v>
      </c>
      <c r="F14" s="21">
        <v>6000</v>
      </c>
      <c r="G14" s="21">
        <v>6000</v>
      </c>
      <c r="H14" s="37">
        <f t="shared" si="0"/>
        <v>1</v>
      </c>
      <c r="I14" s="15"/>
      <c r="O14" s="40"/>
    </row>
    <row r="15" spans="1:15" ht="135">
      <c r="A15" s="17"/>
      <c r="B15" s="14"/>
      <c r="C15" s="14"/>
      <c r="D15" s="21" t="s">
        <v>165</v>
      </c>
      <c r="E15" s="15" t="s">
        <v>166</v>
      </c>
      <c r="F15" s="21">
        <v>8000</v>
      </c>
      <c r="G15" s="21">
        <v>8000</v>
      </c>
      <c r="H15" s="37">
        <f t="shared" si="0"/>
        <v>1</v>
      </c>
      <c r="I15" s="15" t="s">
        <v>169</v>
      </c>
    </row>
    <row r="16" spans="1:15" ht="210">
      <c r="A16" s="17">
        <v>8</v>
      </c>
      <c r="B16" s="14"/>
      <c r="C16" s="14"/>
      <c r="D16" s="41" t="s">
        <v>167</v>
      </c>
      <c r="E16" s="42" t="s">
        <v>168</v>
      </c>
      <c r="F16" s="21">
        <v>10000</v>
      </c>
      <c r="G16" s="21">
        <v>10000</v>
      </c>
      <c r="H16" s="37">
        <f t="shared" ref="H16" si="1">G16/F16</f>
        <v>1</v>
      </c>
      <c r="I16" s="15" t="s">
        <v>169</v>
      </c>
    </row>
    <row r="17" spans="1:9">
      <c r="A17" s="16" t="s">
        <v>12</v>
      </c>
      <c r="B17" s="18"/>
      <c r="C17" s="18"/>
      <c r="D17" s="18"/>
      <c r="E17" s="18"/>
      <c r="F17" s="26">
        <f>SUM(F8:F16)</f>
        <v>65000</v>
      </c>
      <c r="G17" s="26">
        <f>SUM(G8:G16)</f>
        <v>53000</v>
      </c>
      <c r="H17" s="79">
        <f>G17/F17</f>
        <v>0.81538461538461537</v>
      </c>
      <c r="I17" s="18"/>
    </row>
    <row r="21" spans="1:9">
      <c r="A21" s="19"/>
    </row>
  </sheetData>
  <mergeCells count="1">
    <mergeCell ref="A5:I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8"/>
  <sheetViews>
    <sheetView view="pageBreakPreview" topLeftCell="A13" zoomScaleNormal="100" zoomScaleSheetLayoutView="100" workbookViewId="0">
      <selection activeCell="I25" sqref="I25"/>
    </sheetView>
  </sheetViews>
  <sheetFormatPr defaultRowHeight="15"/>
  <cols>
    <col min="4" max="4" width="18" customWidth="1"/>
    <col min="5" max="5" width="19.28515625" customWidth="1"/>
    <col min="6" max="6" width="16.7109375" customWidth="1"/>
    <col min="7" max="7" width="17.42578125" customWidth="1"/>
    <col min="8" max="8" width="13.5703125" customWidth="1"/>
    <col min="9" max="9" width="14.85546875" customWidth="1"/>
  </cols>
  <sheetData>
    <row r="5" spans="1:9">
      <c r="A5" s="87"/>
      <c r="B5" s="88"/>
      <c r="C5" s="88"/>
      <c r="D5" s="88"/>
      <c r="E5" s="88"/>
      <c r="F5" s="88"/>
      <c r="G5" s="88"/>
      <c r="H5" s="88"/>
      <c r="I5" s="88"/>
    </row>
    <row r="6" spans="1:9" ht="4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161</v>
      </c>
      <c r="G6" s="1" t="s">
        <v>162</v>
      </c>
      <c r="H6" s="1" t="s">
        <v>160</v>
      </c>
      <c r="I6" s="1" t="s">
        <v>163</v>
      </c>
    </row>
    <row r="7" spans="1:9">
      <c r="A7" s="2">
        <v>851</v>
      </c>
      <c r="B7" s="2">
        <v>85154</v>
      </c>
      <c r="C7" s="2">
        <v>2360</v>
      </c>
      <c r="D7" s="3"/>
      <c r="E7" s="3"/>
      <c r="F7" s="3"/>
      <c r="G7" s="3"/>
      <c r="H7" s="3"/>
      <c r="I7" s="3"/>
    </row>
    <row r="8" spans="1:9" ht="105">
      <c r="A8" s="14">
        <v>1</v>
      </c>
      <c r="B8" s="14"/>
      <c r="C8" s="14"/>
      <c r="D8" s="15" t="s">
        <v>88</v>
      </c>
      <c r="E8" s="15" t="s">
        <v>19</v>
      </c>
      <c r="F8" s="21">
        <v>35000</v>
      </c>
      <c r="G8" s="21">
        <v>35000</v>
      </c>
      <c r="H8" s="37">
        <f>G8/F8</f>
        <v>1</v>
      </c>
      <c r="I8" s="15"/>
    </row>
    <row r="9" spans="1:9" ht="75">
      <c r="A9" s="14">
        <v>2</v>
      </c>
      <c r="B9" s="14"/>
      <c r="C9" s="14"/>
      <c r="D9" s="15" t="s">
        <v>20</v>
      </c>
      <c r="E9" s="15" t="s">
        <v>80</v>
      </c>
      <c r="F9" s="22">
        <v>33000</v>
      </c>
      <c r="G9" s="22">
        <v>33000</v>
      </c>
      <c r="H9" s="37">
        <f t="shared" ref="H9:H12" si="0">G9/F9</f>
        <v>1</v>
      </c>
      <c r="I9" s="11"/>
    </row>
    <row r="10" spans="1:9" ht="90">
      <c r="A10" s="14">
        <v>3</v>
      </c>
      <c r="B10" s="14"/>
      <c r="C10" s="14"/>
      <c r="D10" s="15" t="s">
        <v>5</v>
      </c>
      <c r="E10" s="15" t="s">
        <v>39</v>
      </c>
      <c r="F10" s="28">
        <v>5000</v>
      </c>
      <c r="G10" s="28">
        <v>5000</v>
      </c>
      <c r="H10" s="37">
        <f t="shared" si="0"/>
        <v>1</v>
      </c>
      <c r="I10" s="27"/>
    </row>
    <row r="11" spans="1:9" ht="75">
      <c r="A11" s="14">
        <v>4</v>
      </c>
      <c r="B11" s="29"/>
      <c r="C11" s="29"/>
      <c r="D11" s="30" t="s">
        <v>21</v>
      </c>
      <c r="E11" s="30" t="s">
        <v>22</v>
      </c>
      <c r="F11" s="31">
        <v>33000</v>
      </c>
      <c r="G11" s="31">
        <v>33000</v>
      </c>
      <c r="H11" s="37">
        <f t="shared" si="0"/>
        <v>1</v>
      </c>
      <c r="I11" s="30"/>
    </row>
    <row r="12" spans="1:9" ht="60">
      <c r="A12" s="14">
        <v>5</v>
      </c>
      <c r="B12" s="12"/>
      <c r="C12" s="12"/>
      <c r="D12" s="21" t="s">
        <v>118</v>
      </c>
      <c r="E12" s="15" t="s">
        <v>120</v>
      </c>
      <c r="F12" s="25">
        <v>14000</v>
      </c>
      <c r="G12" s="25">
        <v>14000</v>
      </c>
      <c r="H12" s="37">
        <f t="shared" si="0"/>
        <v>1</v>
      </c>
      <c r="I12" s="12"/>
    </row>
    <row r="13" spans="1:9">
      <c r="A13" s="16" t="s">
        <v>12</v>
      </c>
      <c r="B13" s="18"/>
      <c r="C13" s="18"/>
      <c r="D13" s="18"/>
      <c r="E13" s="18"/>
      <c r="F13" s="26">
        <f>SUM(F8:F12)</f>
        <v>120000</v>
      </c>
      <c r="G13" s="26">
        <f>SUM(G8:G12)</f>
        <v>120000</v>
      </c>
      <c r="H13" s="79">
        <f>G13/F13</f>
        <v>1</v>
      </c>
      <c r="I13" s="18"/>
    </row>
    <row r="18" spans="1:1">
      <c r="A18" s="19"/>
    </row>
  </sheetData>
  <mergeCells count="1">
    <mergeCell ref="A5:I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23"/>
  <sheetViews>
    <sheetView view="pageBreakPreview" topLeftCell="A4" zoomScaleNormal="96" zoomScaleSheetLayoutView="100" workbookViewId="0">
      <selection activeCell="A5" sqref="A5:I22"/>
    </sheetView>
  </sheetViews>
  <sheetFormatPr defaultRowHeight="15"/>
  <cols>
    <col min="4" max="4" width="19.140625" customWidth="1"/>
    <col min="5" max="5" width="23.42578125" customWidth="1"/>
    <col min="6" max="6" width="20.85546875" customWidth="1"/>
    <col min="7" max="7" width="11.5703125" customWidth="1"/>
    <col min="8" max="8" width="13.7109375" customWidth="1"/>
    <col min="9" max="9" width="17.7109375" customWidth="1"/>
  </cols>
  <sheetData>
    <row r="4" spans="1:9">
      <c r="A4" s="86"/>
      <c r="B4" s="86"/>
      <c r="C4" s="86"/>
      <c r="D4" s="86"/>
      <c r="E4" s="86"/>
      <c r="F4" s="86"/>
      <c r="G4" s="86"/>
      <c r="H4" s="86"/>
      <c r="I4" s="86"/>
    </row>
    <row r="5" spans="1:9" ht="60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161</v>
      </c>
      <c r="G5" s="1" t="s">
        <v>162</v>
      </c>
      <c r="H5" s="1" t="s">
        <v>160</v>
      </c>
      <c r="I5" s="1" t="s">
        <v>163</v>
      </c>
    </row>
    <row r="6" spans="1:9">
      <c r="A6" s="2">
        <v>851</v>
      </c>
      <c r="B6" s="2">
        <v>85195</v>
      </c>
      <c r="C6" s="2">
        <v>2360</v>
      </c>
      <c r="D6" s="3"/>
      <c r="E6" s="3"/>
      <c r="F6" s="3"/>
      <c r="G6" s="3"/>
      <c r="H6" s="3"/>
      <c r="I6" s="3"/>
    </row>
    <row r="7" spans="1:9" ht="146.25" customHeight="1">
      <c r="A7" s="12">
        <v>1</v>
      </c>
      <c r="B7" s="14"/>
      <c r="C7" s="14"/>
      <c r="D7" s="15" t="s">
        <v>13</v>
      </c>
      <c r="E7" s="15" t="s">
        <v>71</v>
      </c>
      <c r="F7" s="21">
        <v>11000</v>
      </c>
      <c r="G7" s="21">
        <v>11000</v>
      </c>
      <c r="H7" s="37">
        <f>G7/F7</f>
        <v>1</v>
      </c>
      <c r="I7" s="15"/>
    </row>
    <row r="8" spans="1:9" ht="162.75" customHeight="1">
      <c r="A8" s="14">
        <v>2</v>
      </c>
      <c r="B8" s="14"/>
      <c r="C8" s="14"/>
      <c r="D8" s="15" t="s">
        <v>62</v>
      </c>
      <c r="E8" s="15" t="s">
        <v>23</v>
      </c>
      <c r="F8" s="21">
        <v>78400</v>
      </c>
      <c r="G8" s="21">
        <v>78400</v>
      </c>
      <c r="H8" s="37">
        <f t="shared" ref="H8:H22" si="0">G8/F8</f>
        <v>1</v>
      </c>
      <c r="I8" s="15"/>
    </row>
    <row r="9" spans="1:9" ht="45">
      <c r="A9" s="12">
        <v>3</v>
      </c>
      <c r="B9" s="14"/>
      <c r="C9" s="14"/>
      <c r="D9" s="15" t="s">
        <v>24</v>
      </c>
      <c r="E9" s="15" t="s">
        <v>25</v>
      </c>
      <c r="F9" s="21">
        <v>1200</v>
      </c>
      <c r="G9" s="21">
        <v>1200</v>
      </c>
      <c r="H9" s="37">
        <f t="shared" si="0"/>
        <v>1</v>
      </c>
      <c r="I9" s="15"/>
    </row>
    <row r="10" spans="1:9" ht="135" customHeight="1">
      <c r="A10" s="12">
        <v>4</v>
      </c>
      <c r="B10" s="14"/>
      <c r="C10" s="14"/>
      <c r="D10" s="15" t="s">
        <v>14</v>
      </c>
      <c r="E10" s="15" t="s">
        <v>101</v>
      </c>
      <c r="F10" s="21">
        <v>8000</v>
      </c>
      <c r="G10" s="21">
        <v>8000</v>
      </c>
      <c r="H10" s="37">
        <f t="shared" si="0"/>
        <v>1</v>
      </c>
      <c r="I10" s="15"/>
    </row>
    <row r="11" spans="1:9" ht="124.5" customHeight="1">
      <c r="A11" s="14">
        <v>5</v>
      </c>
      <c r="B11" s="14"/>
      <c r="C11" s="14"/>
      <c r="D11" s="15" t="s">
        <v>5</v>
      </c>
      <c r="E11" s="15" t="s">
        <v>92</v>
      </c>
      <c r="F11" s="21">
        <v>5000</v>
      </c>
      <c r="G11" s="21">
        <v>5000</v>
      </c>
      <c r="H11" s="37">
        <f t="shared" si="0"/>
        <v>1</v>
      </c>
      <c r="I11" s="15"/>
    </row>
    <row r="12" spans="1:9" ht="96" customHeight="1">
      <c r="A12" s="12">
        <v>6</v>
      </c>
      <c r="B12" s="11"/>
      <c r="C12" s="11"/>
      <c r="D12" s="11" t="s">
        <v>11</v>
      </c>
      <c r="E12" s="11" t="s">
        <v>115</v>
      </c>
      <c r="F12" s="22">
        <v>4000</v>
      </c>
      <c r="G12" s="22">
        <v>4000</v>
      </c>
      <c r="H12" s="37">
        <f t="shared" si="0"/>
        <v>1</v>
      </c>
      <c r="I12" s="11"/>
    </row>
    <row r="13" spans="1:9" ht="120">
      <c r="A13" s="12">
        <v>7</v>
      </c>
      <c r="B13" s="11"/>
      <c r="C13" s="11"/>
      <c r="D13" s="11" t="s">
        <v>10</v>
      </c>
      <c r="E13" s="11" t="s">
        <v>78</v>
      </c>
      <c r="F13" s="22">
        <v>5000</v>
      </c>
      <c r="G13" s="22">
        <v>5000</v>
      </c>
      <c r="H13" s="37">
        <f t="shared" si="0"/>
        <v>1</v>
      </c>
      <c r="I13" s="11"/>
    </row>
    <row r="14" spans="1:9" ht="75">
      <c r="A14" s="14">
        <v>8</v>
      </c>
      <c r="B14" s="14"/>
      <c r="C14" s="14"/>
      <c r="D14" s="15" t="s">
        <v>139</v>
      </c>
      <c r="E14" s="15" t="s">
        <v>127</v>
      </c>
      <c r="F14" s="21">
        <v>16000</v>
      </c>
      <c r="G14" s="21">
        <v>15725.23</v>
      </c>
      <c r="H14" s="37">
        <f t="shared" si="0"/>
        <v>0.98282687499999999</v>
      </c>
      <c r="I14" s="11" t="s">
        <v>170</v>
      </c>
    </row>
    <row r="15" spans="1:9" ht="45">
      <c r="A15" s="12">
        <v>9</v>
      </c>
      <c r="B15" s="12"/>
      <c r="C15" s="12"/>
      <c r="D15" s="11" t="s">
        <v>140</v>
      </c>
      <c r="E15" s="11" t="s">
        <v>132</v>
      </c>
      <c r="F15" s="25">
        <v>4000</v>
      </c>
      <c r="G15" s="25">
        <v>4000</v>
      </c>
      <c r="H15" s="37">
        <f t="shared" si="0"/>
        <v>1</v>
      </c>
      <c r="I15" s="12"/>
    </row>
    <row r="16" spans="1:9" ht="45">
      <c r="A16" s="12">
        <v>10</v>
      </c>
      <c r="B16" s="12"/>
      <c r="C16" s="12"/>
      <c r="D16" s="15" t="s">
        <v>38</v>
      </c>
      <c r="E16" s="11" t="s">
        <v>111</v>
      </c>
      <c r="F16" s="25">
        <v>4000</v>
      </c>
      <c r="G16" s="25">
        <v>4000</v>
      </c>
      <c r="H16" s="37">
        <f t="shared" si="0"/>
        <v>1</v>
      </c>
      <c r="I16" s="12"/>
    </row>
    <row r="17" spans="1:9" ht="45">
      <c r="A17" s="14">
        <v>11</v>
      </c>
      <c r="B17" s="12"/>
      <c r="C17" s="12"/>
      <c r="D17" s="15" t="s">
        <v>73</v>
      </c>
      <c r="E17" s="11" t="s">
        <v>135</v>
      </c>
      <c r="F17" s="25">
        <v>5000</v>
      </c>
      <c r="G17" s="25">
        <v>5000</v>
      </c>
      <c r="H17" s="37">
        <f t="shared" si="0"/>
        <v>1</v>
      </c>
      <c r="I17" s="12"/>
    </row>
    <row r="18" spans="1:9" ht="150">
      <c r="A18" s="12">
        <v>12</v>
      </c>
      <c r="B18" s="12"/>
      <c r="C18" s="12"/>
      <c r="D18" s="15" t="s">
        <v>100</v>
      </c>
      <c r="E18" s="11" t="s">
        <v>141</v>
      </c>
      <c r="F18" s="25">
        <v>15000</v>
      </c>
      <c r="G18" s="25">
        <v>15000</v>
      </c>
      <c r="H18" s="37">
        <f t="shared" si="0"/>
        <v>1</v>
      </c>
      <c r="I18" s="12"/>
    </row>
    <row r="19" spans="1:9" ht="75">
      <c r="A19" s="12">
        <v>13</v>
      </c>
      <c r="B19" s="12"/>
      <c r="C19" s="12"/>
      <c r="D19" s="15" t="s">
        <v>142</v>
      </c>
      <c r="E19" s="15" t="s">
        <v>143</v>
      </c>
      <c r="F19" s="25">
        <v>10000</v>
      </c>
      <c r="G19" s="25">
        <v>10000</v>
      </c>
      <c r="H19" s="37">
        <f t="shared" si="0"/>
        <v>1</v>
      </c>
      <c r="I19" s="12"/>
    </row>
    <row r="20" spans="1:9" ht="75">
      <c r="A20" s="14">
        <v>14</v>
      </c>
      <c r="B20" s="14"/>
      <c r="C20" s="14"/>
      <c r="D20" s="15" t="s">
        <v>105</v>
      </c>
      <c r="E20" s="15" t="s">
        <v>144</v>
      </c>
      <c r="F20" s="21">
        <v>3000</v>
      </c>
      <c r="G20" s="21">
        <v>3000</v>
      </c>
      <c r="H20" s="37">
        <f t="shared" si="0"/>
        <v>1</v>
      </c>
      <c r="I20" s="15"/>
    </row>
    <row r="21" spans="1:9" ht="60">
      <c r="A21" s="12">
        <v>15</v>
      </c>
      <c r="B21" s="14"/>
      <c r="C21" s="14"/>
      <c r="D21" s="21" t="s">
        <v>118</v>
      </c>
      <c r="E21" s="15" t="s">
        <v>119</v>
      </c>
      <c r="F21" s="21">
        <v>5000</v>
      </c>
      <c r="G21" s="21">
        <v>5000</v>
      </c>
      <c r="H21" s="37">
        <f t="shared" si="0"/>
        <v>1</v>
      </c>
      <c r="I21" s="15"/>
    </row>
    <row r="22" spans="1:9" ht="112.5" customHeight="1">
      <c r="A22" s="12">
        <v>16</v>
      </c>
      <c r="B22" s="14"/>
      <c r="C22" s="14"/>
      <c r="D22" s="15" t="s">
        <v>26</v>
      </c>
      <c r="E22" s="15" t="s">
        <v>107</v>
      </c>
      <c r="F22" s="22">
        <v>5000</v>
      </c>
      <c r="G22" s="22">
        <v>5000</v>
      </c>
      <c r="H22" s="37">
        <f t="shared" si="0"/>
        <v>1</v>
      </c>
      <c r="I22" s="11"/>
    </row>
    <row r="23" spans="1:9">
      <c r="A23" s="9" t="s">
        <v>12</v>
      </c>
      <c r="B23" s="10"/>
      <c r="C23" s="10"/>
      <c r="D23" s="10"/>
      <c r="E23" s="10"/>
      <c r="F23" s="26">
        <f>SUM(F7:F22)</f>
        <v>179600</v>
      </c>
      <c r="G23" s="26">
        <f>SUM(G7:G22)</f>
        <v>179325.22999999998</v>
      </c>
      <c r="H23" s="79">
        <f>G23/F23</f>
        <v>0.99847010022271709</v>
      </c>
      <c r="I23" s="10"/>
    </row>
  </sheetData>
  <mergeCells count="1">
    <mergeCell ref="A4:I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r:id="rId1"/>
  <rowBreaks count="2" manualBreakCount="2">
    <brk id="11" max="8" man="1"/>
    <brk id="16" max="8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17"/>
  <sheetViews>
    <sheetView view="pageBreakPreview" topLeftCell="A13" zoomScale="86" zoomScaleNormal="100" zoomScaleSheetLayoutView="86" workbookViewId="0">
      <selection activeCell="E16" sqref="E16:G16"/>
    </sheetView>
  </sheetViews>
  <sheetFormatPr defaultRowHeight="15"/>
  <cols>
    <col min="1" max="1" width="9.5703125" customWidth="1"/>
    <col min="3" max="3" width="34.28515625" customWidth="1"/>
    <col min="4" max="4" width="24.85546875" customWidth="1"/>
    <col min="5" max="5" width="14.42578125" customWidth="1"/>
    <col min="6" max="6" width="22.85546875" customWidth="1"/>
    <col min="7" max="7" width="15" customWidth="1"/>
    <col min="8" max="8" width="14.140625" customWidth="1"/>
  </cols>
  <sheetData>
    <row r="5" spans="1:8" ht="60">
      <c r="A5" s="48" t="s">
        <v>1</v>
      </c>
      <c r="B5" s="48" t="s">
        <v>2</v>
      </c>
      <c r="C5" s="48" t="s">
        <v>171</v>
      </c>
      <c r="D5" s="1" t="s">
        <v>4</v>
      </c>
      <c r="E5" s="1" t="s">
        <v>161</v>
      </c>
      <c r="F5" s="1" t="s">
        <v>162</v>
      </c>
      <c r="G5" s="1" t="s">
        <v>160</v>
      </c>
      <c r="H5" s="1" t="s">
        <v>163</v>
      </c>
    </row>
    <row r="6" spans="1:8">
      <c r="A6" s="44">
        <v>85395</v>
      </c>
      <c r="B6" s="44" t="s">
        <v>172</v>
      </c>
      <c r="C6" s="44"/>
      <c r="D6" s="44"/>
      <c r="E6" s="44"/>
      <c r="F6" s="44"/>
      <c r="G6" s="44"/>
      <c r="H6" s="45"/>
    </row>
    <row r="7" spans="1:8" ht="45">
      <c r="A7" s="44">
        <v>1</v>
      </c>
      <c r="B7" s="44"/>
      <c r="C7" s="3" t="s">
        <v>176</v>
      </c>
      <c r="D7" s="2" t="s">
        <v>173</v>
      </c>
      <c r="E7" s="45">
        <v>450000</v>
      </c>
      <c r="F7" s="45">
        <v>450000</v>
      </c>
      <c r="G7" s="47">
        <f>F7/E7</f>
        <v>1</v>
      </c>
      <c r="H7" s="44"/>
    </row>
    <row r="8" spans="1:8" ht="150">
      <c r="A8" s="44">
        <v>2</v>
      </c>
      <c r="B8" s="44"/>
      <c r="C8" s="3" t="s">
        <v>175</v>
      </c>
      <c r="D8" s="3" t="s">
        <v>174</v>
      </c>
      <c r="E8" s="45">
        <v>12000</v>
      </c>
      <c r="F8" s="45">
        <v>12000</v>
      </c>
      <c r="G8" s="47">
        <f t="shared" ref="G8:G15" si="0">F8/E8</f>
        <v>1</v>
      </c>
      <c r="H8" s="44"/>
    </row>
    <row r="9" spans="1:8" ht="90">
      <c r="A9" s="44">
        <v>3</v>
      </c>
      <c r="B9" s="44"/>
      <c r="C9" s="3" t="s">
        <v>178</v>
      </c>
      <c r="D9" s="3" t="s">
        <v>177</v>
      </c>
      <c r="E9" s="45">
        <v>120000</v>
      </c>
      <c r="F9" s="45">
        <v>120000</v>
      </c>
      <c r="G9" s="47">
        <f t="shared" si="0"/>
        <v>1</v>
      </c>
      <c r="H9" s="44"/>
    </row>
    <row r="10" spans="1:8" ht="150">
      <c r="A10" s="44">
        <v>4</v>
      </c>
      <c r="B10" s="44"/>
      <c r="C10" s="3" t="s">
        <v>100</v>
      </c>
      <c r="D10" s="3" t="s">
        <v>179</v>
      </c>
      <c r="E10" s="45">
        <v>780000</v>
      </c>
      <c r="F10" s="45">
        <v>780000</v>
      </c>
      <c r="G10" s="47">
        <f t="shared" si="0"/>
        <v>1</v>
      </c>
      <c r="H10" s="44"/>
    </row>
    <row r="11" spans="1:8" ht="90">
      <c r="A11" s="44">
        <v>5</v>
      </c>
      <c r="B11" s="44"/>
      <c r="C11" s="3" t="s">
        <v>181</v>
      </c>
      <c r="D11" s="3" t="s">
        <v>180</v>
      </c>
      <c r="E11" s="45">
        <v>10000</v>
      </c>
      <c r="F11" s="45">
        <v>10000</v>
      </c>
      <c r="G11" s="47">
        <f t="shared" si="0"/>
        <v>1</v>
      </c>
      <c r="H11" s="44"/>
    </row>
    <row r="12" spans="1:8" ht="165">
      <c r="A12" s="44">
        <v>6</v>
      </c>
      <c r="B12" s="44"/>
      <c r="C12" s="3" t="s">
        <v>182</v>
      </c>
      <c r="D12" s="3" t="s">
        <v>209</v>
      </c>
      <c r="E12" s="45">
        <v>10000</v>
      </c>
      <c r="F12" s="45">
        <v>10000</v>
      </c>
      <c r="G12" s="47">
        <f t="shared" si="0"/>
        <v>1</v>
      </c>
      <c r="H12" s="44"/>
    </row>
    <row r="13" spans="1:8" ht="90">
      <c r="A13" s="44">
        <v>7</v>
      </c>
      <c r="B13" s="44"/>
      <c r="C13" s="3" t="s">
        <v>105</v>
      </c>
      <c r="D13" s="3" t="s">
        <v>183</v>
      </c>
      <c r="E13" s="45">
        <v>15000</v>
      </c>
      <c r="F13" s="45">
        <v>15000</v>
      </c>
      <c r="G13" s="47">
        <f t="shared" si="0"/>
        <v>1</v>
      </c>
      <c r="H13" s="44"/>
    </row>
    <row r="14" spans="1:8" ht="114.75" customHeight="1">
      <c r="A14" s="44">
        <v>8</v>
      </c>
      <c r="B14" s="44"/>
      <c r="C14" s="3" t="s">
        <v>210</v>
      </c>
      <c r="D14" s="3" t="s">
        <v>211</v>
      </c>
      <c r="E14" s="45">
        <v>15000</v>
      </c>
      <c r="F14" s="45">
        <v>15000</v>
      </c>
      <c r="G14" s="47">
        <f t="shared" si="0"/>
        <v>1</v>
      </c>
      <c r="H14" s="44"/>
    </row>
    <row r="15" spans="1:8" ht="60">
      <c r="A15" s="44">
        <v>9</v>
      </c>
      <c r="B15" s="44"/>
      <c r="C15" s="3" t="s">
        <v>184</v>
      </c>
      <c r="D15" s="3" t="s">
        <v>212</v>
      </c>
      <c r="E15" s="45">
        <v>10000</v>
      </c>
      <c r="F15" s="45">
        <v>10000</v>
      </c>
      <c r="G15" s="47">
        <f t="shared" si="0"/>
        <v>1</v>
      </c>
      <c r="H15" s="44"/>
    </row>
    <row r="16" spans="1:8">
      <c r="A16" s="9" t="s">
        <v>12</v>
      </c>
      <c r="B16" s="49"/>
      <c r="C16" s="50"/>
      <c r="D16" s="49"/>
      <c r="E16" s="81">
        <f>SUM(E7:E15)</f>
        <v>1422000</v>
      </c>
      <c r="F16" s="81">
        <f>SUM(F7:F15)</f>
        <v>1422000</v>
      </c>
      <c r="G16" s="82">
        <f>F16/E16</f>
        <v>1</v>
      </c>
      <c r="H16" s="49"/>
    </row>
    <row r="17" spans="5:5">
      <c r="E17" s="43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9" orientation="landscape" r:id="rId1"/>
  <rowBreaks count="1" manualBreakCount="1">
    <brk id="10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22"/>
  <sheetViews>
    <sheetView view="pageBreakPreview" topLeftCell="A16" zoomScale="83" zoomScaleNormal="100" zoomScaleSheetLayoutView="83" workbookViewId="0">
      <selection activeCell="F22" sqref="F22:H22"/>
    </sheetView>
  </sheetViews>
  <sheetFormatPr defaultRowHeight="15"/>
  <cols>
    <col min="4" max="4" width="19.28515625" customWidth="1"/>
    <col min="5" max="5" width="17.5703125" customWidth="1"/>
    <col min="6" max="6" width="23.5703125" customWidth="1"/>
    <col min="7" max="8" width="18.140625" customWidth="1"/>
    <col min="9" max="9" width="19" customWidth="1"/>
  </cols>
  <sheetData>
    <row r="4" spans="1:9">
      <c r="A4" s="86"/>
      <c r="B4" s="86"/>
      <c r="C4" s="86"/>
      <c r="D4" s="86"/>
      <c r="E4" s="86"/>
      <c r="F4" s="86"/>
      <c r="G4" s="86"/>
      <c r="H4" s="86"/>
      <c r="I4" s="86"/>
    </row>
    <row r="5" spans="1:9" ht="30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161</v>
      </c>
      <c r="G5" s="1" t="s">
        <v>162</v>
      </c>
      <c r="H5" s="1" t="s">
        <v>160</v>
      </c>
      <c r="I5" s="1" t="s">
        <v>163</v>
      </c>
    </row>
    <row r="6" spans="1:9">
      <c r="A6" s="2">
        <v>854</v>
      </c>
      <c r="B6" s="2">
        <v>85495</v>
      </c>
      <c r="C6" s="2">
        <v>2360</v>
      </c>
      <c r="D6" s="3"/>
      <c r="E6" s="3"/>
      <c r="F6" s="3"/>
      <c r="G6" s="3"/>
      <c r="H6" s="3"/>
      <c r="I6" s="3"/>
    </row>
    <row r="7" spans="1:9" ht="75">
      <c r="A7" s="12">
        <v>1</v>
      </c>
      <c r="B7" s="29"/>
      <c r="C7" s="29"/>
      <c r="D7" s="30" t="s">
        <v>27</v>
      </c>
      <c r="E7" s="30" t="s">
        <v>74</v>
      </c>
      <c r="F7" s="31">
        <v>5000</v>
      </c>
      <c r="G7" s="31">
        <v>5000</v>
      </c>
      <c r="H7" s="38">
        <f>G7/F7</f>
        <v>1</v>
      </c>
      <c r="I7" s="30"/>
    </row>
    <row r="8" spans="1:9" ht="120" customHeight="1">
      <c r="A8" s="12">
        <v>2</v>
      </c>
      <c r="B8" s="14"/>
      <c r="C8" s="14"/>
      <c r="D8" s="11" t="s">
        <v>18</v>
      </c>
      <c r="E8" s="11" t="s">
        <v>136</v>
      </c>
      <c r="F8" s="21">
        <v>2000</v>
      </c>
      <c r="G8" s="21">
        <v>2000</v>
      </c>
      <c r="H8" s="38">
        <f t="shared" ref="H8:H21" si="0">G8/F8</f>
        <v>1</v>
      </c>
      <c r="I8" s="15"/>
    </row>
    <row r="9" spans="1:9" ht="141" customHeight="1">
      <c r="A9" s="12">
        <v>3</v>
      </c>
      <c r="B9" s="12"/>
      <c r="C9" s="12"/>
      <c r="D9" s="11" t="s">
        <v>28</v>
      </c>
      <c r="E9" s="11" t="s">
        <v>90</v>
      </c>
      <c r="F9" s="25">
        <v>5000</v>
      </c>
      <c r="G9" s="25">
        <v>5000</v>
      </c>
      <c r="H9" s="38">
        <f t="shared" si="0"/>
        <v>1</v>
      </c>
      <c r="I9" s="12"/>
    </row>
    <row r="10" spans="1:9" ht="90">
      <c r="A10" s="12">
        <v>4</v>
      </c>
      <c r="B10" s="17"/>
      <c r="C10" s="17"/>
      <c r="D10" s="15" t="s">
        <v>29</v>
      </c>
      <c r="E10" s="15" t="s">
        <v>30</v>
      </c>
      <c r="F10" s="28">
        <v>5000</v>
      </c>
      <c r="G10" s="28">
        <v>5000</v>
      </c>
      <c r="H10" s="38">
        <f t="shared" si="0"/>
        <v>1</v>
      </c>
      <c r="I10" s="27"/>
    </row>
    <row r="11" spans="1:9" ht="75">
      <c r="A11" s="12">
        <v>5</v>
      </c>
      <c r="B11" s="14"/>
      <c r="C11" s="14"/>
      <c r="D11" s="15" t="s">
        <v>31</v>
      </c>
      <c r="E11" s="15" t="s">
        <v>32</v>
      </c>
      <c r="F11" s="21">
        <v>5000</v>
      </c>
      <c r="G11" s="21">
        <v>5000</v>
      </c>
      <c r="H11" s="38">
        <f t="shared" si="0"/>
        <v>1</v>
      </c>
      <c r="I11" s="15"/>
    </row>
    <row r="12" spans="1:9" ht="147" customHeight="1">
      <c r="A12" s="12">
        <v>6</v>
      </c>
      <c r="B12" s="14"/>
      <c r="C12" s="14"/>
      <c r="D12" s="15" t="s">
        <v>13</v>
      </c>
      <c r="E12" s="15" t="s">
        <v>145</v>
      </c>
      <c r="F12" s="21">
        <v>3000</v>
      </c>
      <c r="G12" s="21">
        <v>3000</v>
      </c>
      <c r="H12" s="38">
        <f t="shared" si="0"/>
        <v>1</v>
      </c>
      <c r="I12" s="15"/>
    </row>
    <row r="13" spans="1:9" ht="75">
      <c r="A13" s="12">
        <v>7</v>
      </c>
      <c r="B13" s="14"/>
      <c r="C13" s="14"/>
      <c r="D13" s="15" t="s">
        <v>6</v>
      </c>
      <c r="E13" s="15" t="s">
        <v>69</v>
      </c>
      <c r="F13" s="21">
        <v>3000</v>
      </c>
      <c r="G13" s="21">
        <v>3000</v>
      </c>
      <c r="H13" s="38">
        <f t="shared" si="0"/>
        <v>1</v>
      </c>
      <c r="I13" s="15"/>
    </row>
    <row r="14" spans="1:9" ht="90">
      <c r="A14" s="12">
        <v>8</v>
      </c>
      <c r="B14" s="14"/>
      <c r="C14" s="14"/>
      <c r="D14" s="15" t="s">
        <v>33</v>
      </c>
      <c r="E14" s="15" t="s">
        <v>34</v>
      </c>
      <c r="F14" s="21">
        <v>4000</v>
      </c>
      <c r="G14" s="21">
        <v>4000</v>
      </c>
      <c r="H14" s="38">
        <f t="shared" si="0"/>
        <v>1</v>
      </c>
      <c r="I14" s="15"/>
    </row>
    <row r="15" spans="1:9" ht="75">
      <c r="A15" s="12">
        <v>9</v>
      </c>
      <c r="B15" s="14"/>
      <c r="C15" s="14"/>
      <c r="D15" s="15" t="s">
        <v>35</v>
      </c>
      <c r="E15" s="15" t="s">
        <v>81</v>
      </c>
      <c r="F15" s="21">
        <v>4000</v>
      </c>
      <c r="G15" s="21">
        <v>4000</v>
      </c>
      <c r="H15" s="38">
        <f t="shared" si="0"/>
        <v>1</v>
      </c>
      <c r="I15" s="15"/>
    </row>
    <row r="16" spans="1:9" ht="45">
      <c r="A16" s="12">
        <v>11</v>
      </c>
      <c r="B16" s="14"/>
      <c r="C16" s="14"/>
      <c r="D16" s="15" t="s">
        <v>38</v>
      </c>
      <c r="E16" s="15" t="s">
        <v>37</v>
      </c>
      <c r="F16" s="21">
        <v>2000</v>
      </c>
      <c r="G16" s="21">
        <v>2000</v>
      </c>
      <c r="H16" s="38">
        <f t="shared" si="0"/>
        <v>1</v>
      </c>
      <c r="I16" s="15"/>
    </row>
    <row r="17" spans="1:9" ht="90">
      <c r="A17" s="12">
        <v>12</v>
      </c>
      <c r="B17" s="14"/>
      <c r="C17" s="14"/>
      <c r="D17" s="15" t="s">
        <v>99</v>
      </c>
      <c r="E17" s="15" t="s">
        <v>98</v>
      </c>
      <c r="F17" s="21">
        <v>3000</v>
      </c>
      <c r="G17" s="21">
        <v>3000</v>
      </c>
      <c r="H17" s="38">
        <f t="shared" si="0"/>
        <v>1</v>
      </c>
      <c r="I17" s="15"/>
    </row>
    <row r="18" spans="1:9" ht="60">
      <c r="A18" s="12">
        <v>13</v>
      </c>
      <c r="B18" s="14"/>
      <c r="C18" s="14"/>
      <c r="D18" s="15" t="s">
        <v>146</v>
      </c>
      <c r="E18" s="15" t="s">
        <v>147</v>
      </c>
      <c r="F18" s="21">
        <v>3000</v>
      </c>
      <c r="G18" s="21">
        <v>3000</v>
      </c>
      <c r="H18" s="38">
        <f t="shared" si="0"/>
        <v>1</v>
      </c>
      <c r="I18" s="15"/>
    </row>
    <row r="19" spans="1:9" ht="60">
      <c r="A19" s="12">
        <v>15</v>
      </c>
      <c r="B19" s="14"/>
      <c r="C19" s="14"/>
      <c r="D19" s="21" t="s">
        <v>118</v>
      </c>
      <c r="E19" s="15" t="s">
        <v>122</v>
      </c>
      <c r="F19" s="21">
        <v>3000</v>
      </c>
      <c r="G19" s="21">
        <v>3000</v>
      </c>
      <c r="H19" s="38">
        <f t="shared" si="0"/>
        <v>1</v>
      </c>
      <c r="I19" s="15"/>
    </row>
    <row r="20" spans="1:9" ht="75">
      <c r="A20" s="12"/>
      <c r="B20" s="14"/>
      <c r="C20" s="14"/>
      <c r="D20" s="15" t="s">
        <v>68</v>
      </c>
      <c r="E20" s="15" t="s">
        <v>148</v>
      </c>
      <c r="F20" s="25">
        <v>3000</v>
      </c>
      <c r="G20" s="25">
        <v>3000</v>
      </c>
      <c r="H20" s="38">
        <f t="shared" ref="H20" si="1">G20/F20</f>
        <v>1</v>
      </c>
      <c r="I20" s="15"/>
    </row>
    <row r="21" spans="1:9" ht="78.75">
      <c r="A21" s="12">
        <v>16</v>
      </c>
      <c r="B21" s="12"/>
      <c r="C21" s="12"/>
      <c r="D21" s="51" t="s">
        <v>188</v>
      </c>
      <c r="E21" s="62" t="s">
        <v>189</v>
      </c>
      <c r="F21" s="25">
        <v>4000</v>
      </c>
      <c r="G21" s="25">
        <v>4000</v>
      </c>
      <c r="H21" s="38">
        <f t="shared" si="0"/>
        <v>1</v>
      </c>
      <c r="I21" s="15" t="s">
        <v>169</v>
      </c>
    </row>
    <row r="22" spans="1:9">
      <c r="A22" s="32" t="s">
        <v>12</v>
      </c>
      <c r="B22" s="20"/>
      <c r="C22" s="20"/>
      <c r="D22" s="20"/>
      <c r="E22" s="20"/>
      <c r="F22" s="33">
        <f>SUM(F7:F21)</f>
        <v>54000</v>
      </c>
      <c r="G22" s="33">
        <f>SUM(G7:G21)</f>
        <v>54000</v>
      </c>
      <c r="H22" s="80">
        <f>G22/F22</f>
        <v>1</v>
      </c>
      <c r="I22" s="20"/>
    </row>
  </sheetData>
  <mergeCells count="1">
    <mergeCell ref="A4:I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orientation="landscape" r:id="rId1"/>
  <rowBreaks count="1" manualBreakCount="1">
    <brk id="11" max="10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20"/>
  <sheetViews>
    <sheetView view="pageBreakPreview" zoomScale="85" zoomScaleNormal="100" zoomScaleSheetLayoutView="85" workbookViewId="0">
      <selection activeCell="P16" sqref="P16"/>
    </sheetView>
  </sheetViews>
  <sheetFormatPr defaultRowHeight="15"/>
  <cols>
    <col min="4" max="4" width="15.140625" customWidth="1"/>
    <col min="5" max="5" width="14.28515625" customWidth="1"/>
    <col min="6" max="6" width="20.7109375" customWidth="1"/>
    <col min="7" max="7" width="13.7109375" customWidth="1"/>
    <col min="8" max="8" width="12.42578125" customWidth="1"/>
    <col min="9" max="9" width="13.28515625" customWidth="1"/>
  </cols>
  <sheetData>
    <row r="5" spans="1:9">
      <c r="A5" s="86"/>
      <c r="B5" s="86"/>
      <c r="C5" s="86"/>
      <c r="D5" s="86"/>
      <c r="E5" s="86"/>
      <c r="F5" s="86"/>
      <c r="G5" s="86"/>
      <c r="H5" s="86"/>
      <c r="I5" s="86"/>
    </row>
    <row r="6" spans="1:9" ht="4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161</v>
      </c>
      <c r="G6" s="1" t="s">
        <v>162</v>
      </c>
      <c r="H6" s="1" t="s">
        <v>160</v>
      </c>
      <c r="I6" s="1" t="s">
        <v>163</v>
      </c>
    </row>
    <row r="7" spans="1:9">
      <c r="A7" s="2">
        <v>900</v>
      </c>
      <c r="B7" s="2">
        <v>90095</v>
      </c>
      <c r="C7" s="2">
        <v>2360</v>
      </c>
      <c r="D7" s="3"/>
      <c r="E7" s="3"/>
      <c r="F7" s="3"/>
      <c r="G7" s="3"/>
      <c r="H7" s="3"/>
      <c r="I7" s="3"/>
    </row>
    <row r="8" spans="1:9" ht="108" customHeight="1">
      <c r="A8" s="12"/>
      <c r="B8" s="12"/>
      <c r="C8" s="12"/>
      <c r="D8" s="11" t="s">
        <v>117</v>
      </c>
      <c r="E8" s="11" t="s">
        <v>116</v>
      </c>
      <c r="F8" s="22">
        <v>4000</v>
      </c>
      <c r="G8" s="22">
        <v>4000</v>
      </c>
      <c r="H8" s="39">
        <f>G8/F8</f>
        <v>1</v>
      </c>
      <c r="I8" s="11"/>
    </row>
    <row r="9" spans="1:9">
      <c r="A9" s="32" t="s">
        <v>12</v>
      </c>
      <c r="B9" s="20"/>
      <c r="C9" s="20"/>
      <c r="D9" s="20"/>
      <c r="E9" s="20"/>
      <c r="F9" s="33">
        <f>F8</f>
        <v>4000</v>
      </c>
      <c r="G9" s="33">
        <f>SUM(G8:G8)</f>
        <v>4000</v>
      </c>
      <c r="H9" s="80">
        <f>G9/F9</f>
        <v>1</v>
      </c>
      <c r="I9" s="20"/>
    </row>
    <row r="20" spans="1:1">
      <c r="A20" s="19"/>
    </row>
  </sheetData>
  <mergeCells count="1">
    <mergeCell ref="A5:I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24"/>
  <sheetViews>
    <sheetView view="pageBreakPreview" topLeftCell="A19" zoomScale="98" zoomScaleNormal="100" zoomScaleSheetLayoutView="98" workbookViewId="0">
      <selection activeCell="N20" sqref="N20"/>
    </sheetView>
  </sheetViews>
  <sheetFormatPr defaultRowHeight="15"/>
  <cols>
    <col min="4" max="4" width="23.42578125" customWidth="1"/>
    <col min="5" max="5" width="27" customWidth="1"/>
    <col min="6" max="6" width="19.85546875" customWidth="1"/>
    <col min="7" max="7" width="17.7109375" customWidth="1"/>
    <col min="8" max="8" width="14.42578125" customWidth="1"/>
    <col min="9" max="9" width="12.85546875" customWidth="1"/>
  </cols>
  <sheetData>
    <row r="5" spans="1:9">
      <c r="A5" s="86"/>
      <c r="B5" s="86"/>
      <c r="C5" s="86"/>
      <c r="D5" s="86"/>
      <c r="E5" s="86"/>
      <c r="F5" s="86"/>
      <c r="G5" s="86"/>
      <c r="H5" s="86"/>
      <c r="I5" s="86"/>
    </row>
    <row r="6" spans="1:9" ht="4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161</v>
      </c>
      <c r="G6" s="1" t="s">
        <v>162</v>
      </c>
      <c r="H6" s="1" t="s">
        <v>160</v>
      </c>
      <c r="I6" s="1" t="s">
        <v>163</v>
      </c>
    </row>
    <row r="7" spans="1:9">
      <c r="A7" s="2">
        <v>921</v>
      </c>
      <c r="B7" s="2">
        <v>92195</v>
      </c>
      <c r="C7" s="2">
        <v>2360</v>
      </c>
      <c r="D7" s="3"/>
      <c r="E7" s="3"/>
      <c r="F7" s="3"/>
      <c r="G7" s="3"/>
      <c r="H7" s="3"/>
      <c r="I7" s="3"/>
    </row>
    <row r="8" spans="1:9" ht="30">
      <c r="A8" s="17">
        <v>1</v>
      </c>
      <c r="B8" s="14"/>
      <c r="C8" s="14"/>
      <c r="D8" s="15" t="s">
        <v>24</v>
      </c>
      <c r="E8" s="15" t="s">
        <v>40</v>
      </c>
      <c r="F8" s="21">
        <v>20000</v>
      </c>
      <c r="G8" s="21">
        <v>20000</v>
      </c>
      <c r="H8" s="37">
        <f>G8/F8</f>
        <v>1</v>
      </c>
      <c r="I8" s="15"/>
    </row>
    <row r="9" spans="1:9" ht="60">
      <c r="A9" s="17">
        <v>2</v>
      </c>
      <c r="B9" s="14"/>
      <c r="C9" s="14"/>
      <c r="D9" s="15" t="s">
        <v>62</v>
      </c>
      <c r="E9" s="15" t="s">
        <v>41</v>
      </c>
      <c r="F9" s="21">
        <v>10000</v>
      </c>
      <c r="G9" s="21">
        <v>10000</v>
      </c>
      <c r="H9" s="37">
        <f t="shared" ref="H9:H23" si="0">G9/F9</f>
        <v>1</v>
      </c>
      <c r="I9" s="15"/>
    </row>
    <row r="10" spans="1:9" ht="60">
      <c r="A10" s="17">
        <v>3</v>
      </c>
      <c r="B10" s="14"/>
      <c r="C10" s="14"/>
      <c r="D10" s="11" t="s">
        <v>42</v>
      </c>
      <c r="E10" s="11" t="s">
        <v>93</v>
      </c>
      <c r="F10" s="21">
        <v>8000</v>
      </c>
      <c r="G10" s="21">
        <v>8000</v>
      </c>
      <c r="H10" s="37">
        <f t="shared" si="0"/>
        <v>1</v>
      </c>
      <c r="I10" s="15"/>
    </row>
    <row r="11" spans="1:9" ht="75">
      <c r="A11" s="17">
        <v>4</v>
      </c>
      <c r="B11" s="14"/>
      <c r="C11" s="14"/>
      <c r="D11" s="15" t="s">
        <v>43</v>
      </c>
      <c r="E11" s="15" t="s">
        <v>149</v>
      </c>
      <c r="F11" s="21">
        <v>20000</v>
      </c>
      <c r="G11" s="21">
        <v>20000</v>
      </c>
      <c r="H11" s="37">
        <f t="shared" si="0"/>
        <v>1</v>
      </c>
      <c r="I11" s="15"/>
    </row>
    <row r="12" spans="1:9" ht="60">
      <c r="A12" s="17">
        <v>5</v>
      </c>
      <c r="B12" s="14"/>
      <c r="C12" s="14"/>
      <c r="D12" s="15" t="s">
        <v>44</v>
      </c>
      <c r="E12" s="15" t="s">
        <v>150</v>
      </c>
      <c r="F12" s="21">
        <v>4000</v>
      </c>
      <c r="G12" s="21">
        <v>4000</v>
      </c>
      <c r="H12" s="37">
        <f t="shared" si="0"/>
        <v>1</v>
      </c>
      <c r="I12" s="15"/>
    </row>
    <row r="13" spans="1:9" ht="75">
      <c r="A13" s="17">
        <v>6</v>
      </c>
      <c r="B13" s="14"/>
      <c r="C13" s="14"/>
      <c r="D13" s="15" t="s">
        <v>14</v>
      </c>
      <c r="E13" s="15" t="s">
        <v>75</v>
      </c>
      <c r="F13" s="21">
        <v>4000</v>
      </c>
      <c r="G13" s="21">
        <v>4000</v>
      </c>
      <c r="H13" s="37">
        <f t="shared" si="0"/>
        <v>1</v>
      </c>
      <c r="I13" s="15"/>
    </row>
    <row r="14" spans="1:9" ht="90">
      <c r="A14" s="17">
        <v>7</v>
      </c>
      <c r="B14" s="14"/>
      <c r="C14" s="14"/>
      <c r="D14" s="15" t="s">
        <v>99</v>
      </c>
      <c r="E14" s="15" t="s">
        <v>97</v>
      </c>
      <c r="F14" s="21">
        <v>4000</v>
      </c>
      <c r="G14" s="21">
        <v>4000</v>
      </c>
      <c r="H14" s="37">
        <f t="shared" si="0"/>
        <v>1</v>
      </c>
      <c r="I14" s="15"/>
    </row>
    <row r="15" spans="1:9" ht="60">
      <c r="A15" s="17">
        <v>8</v>
      </c>
      <c r="B15" s="14"/>
      <c r="C15" s="14"/>
      <c r="D15" s="15" t="s">
        <v>133</v>
      </c>
      <c r="E15" s="15" t="s">
        <v>134</v>
      </c>
      <c r="F15" s="21">
        <v>3000</v>
      </c>
      <c r="G15" s="21">
        <v>3000</v>
      </c>
      <c r="H15" s="37">
        <f t="shared" si="0"/>
        <v>1</v>
      </c>
      <c r="I15" s="15"/>
    </row>
    <row r="16" spans="1:9" ht="45">
      <c r="A16" s="17">
        <v>9</v>
      </c>
      <c r="B16" s="14"/>
      <c r="C16" s="14"/>
      <c r="D16" s="15" t="s">
        <v>82</v>
      </c>
      <c r="E16" s="15" t="s">
        <v>83</v>
      </c>
      <c r="F16" s="21">
        <v>8000</v>
      </c>
      <c r="G16" s="21">
        <v>8000</v>
      </c>
      <c r="H16" s="37">
        <f t="shared" si="0"/>
        <v>1</v>
      </c>
      <c r="I16" s="15"/>
    </row>
    <row r="17" spans="1:9" ht="60">
      <c r="A17" s="17">
        <v>10</v>
      </c>
      <c r="B17" s="14"/>
      <c r="C17" s="14"/>
      <c r="D17" s="15" t="s">
        <v>131</v>
      </c>
      <c r="E17" s="15" t="s">
        <v>130</v>
      </c>
      <c r="F17" s="21">
        <v>12000</v>
      </c>
      <c r="G17" s="21">
        <v>12000</v>
      </c>
      <c r="H17" s="37">
        <f t="shared" si="0"/>
        <v>1</v>
      </c>
      <c r="I17" s="15"/>
    </row>
    <row r="18" spans="1:9" ht="45">
      <c r="A18" s="17">
        <v>11</v>
      </c>
      <c r="B18" s="14"/>
      <c r="C18" s="14"/>
      <c r="D18" s="15" t="s">
        <v>72</v>
      </c>
      <c r="E18" s="15" t="s">
        <v>94</v>
      </c>
      <c r="F18" s="21">
        <v>2000</v>
      </c>
      <c r="G18" s="21">
        <v>2000</v>
      </c>
      <c r="H18" s="37">
        <f t="shared" si="0"/>
        <v>1</v>
      </c>
      <c r="I18" s="15"/>
    </row>
    <row r="19" spans="1:9" ht="75">
      <c r="A19" s="17">
        <v>12</v>
      </c>
      <c r="B19" s="14"/>
      <c r="C19" s="14"/>
      <c r="D19" s="15" t="s">
        <v>139</v>
      </c>
      <c r="E19" s="15" t="s">
        <v>126</v>
      </c>
      <c r="F19" s="21">
        <v>12000</v>
      </c>
      <c r="G19" s="21">
        <v>12000</v>
      </c>
      <c r="H19" s="37">
        <f t="shared" si="0"/>
        <v>1</v>
      </c>
      <c r="I19" s="15"/>
    </row>
    <row r="20" spans="1:9" ht="90">
      <c r="A20" s="17">
        <v>13</v>
      </c>
      <c r="B20" s="11"/>
      <c r="C20" s="11"/>
      <c r="D20" s="11" t="s">
        <v>10</v>
      </c>
      <c r="E20" s="11" t="s">
        <v>112</v>
      </c>
      <c r="F20" s="22">
        <v>2000</v>
      </c>
      <c r="G20" s="22">
        <v>2000</v>
      </c>
      <c r="H20" s="37">
        <f t="shared" si="0"/>
        <v>1</v>
      </c>
      <c r="I20" s="12"/>
    </row>
    <row r="21" spans="1:9" ht="75">
      <c r="A21" s="17">
        <v>14</v>
      </c>
      <c r="B21" s="14"/>
      <c r="C21" s="14"/>
      <c r="D21" s="15" t="s">
        <v>5</v>
      </c>
      <c r="E21" s="15" t="s">
        <v>151</v>
      </c>
      <c r="F21" s="21">
        <v>3000</v>
      </c>
      <c r="G21" s="21">
        <v>3000</v>
      </c>
      <c r="H21" s="37">
        <f t="shared" si="0"/>
        <v>1</v>
      </c>
      <c r="I21" s="15"/>
    </row>
    <row r="22" spans="1:9" ht="90">
      <c r="A22" s="17">
        <v>15</v>
      </c>
      <c r="B22" s="14"/>
      <c r="C22" s="14"/>
      <c r="D22" s="15" t="s">
        <v>185</v>
      </c>
      <c r="E22" s="15" t="s">
        <v>186</v>
      </c>
      <c r="F22" s="21">
        <v>10000</v>
      </c>
      <c r="G22" s="21">
        <v>10000</v>
      </c>
      <c r="H22" s="37">
        <f t="shared" si="0"/>
        <v>1</v>
      </c>
      <c r="I22" s="15" t="s">
        <v>169</v>
      </c>
    </row>
    <row r="23" spans="1:9" ht="30">
      <c r="A23" s="17">
        <v>16</v>
      </c>
      <c r="B23" s="14"/>
      <c r="C23" s="14"/>
      <c r="D23" s="15" t="s">
        <v>38</v>
      </c>
      <c r="E23" s="15" t="s">
        <v>110</v>
      </c>
      <c r="F23" s="21">
        <v>2000</v>
      </c>
      <c r="G23" s="21">
        <v>2000</v>
      </c>
      <c r="H23" s="37">
        <f t="shared" si="0"/>
        <v>1</v>
      </c>
      <c r="I23" s="15"/>
    </row>
    <row r="24" spans="1:9">
      <c r="A24" s="32" t="s">
        <v>12</v>
      </c>
      <c r="B24" s="32"/>
      <c r="C24" s="32"/>
      <c r="D24" s="32"/>
      <c r="E24" s="32"/>
      <c r="F24" s="33">
        <f>SUM(F8:F23)</f>
        <v>124000</v>
      </c>
      <c r="G24" s="33">
        <f>SUM(G8:G23)</f>
        <v>124000</v>
      </c>
      <c r="H24" s="80">
        <f>G24/F24</f>
        <v>1</v>
      </c>
      <c r="I24" s="20"/>
    </row>
  </sheetData>
  <mergeCells count="1">
    <mergeCell ref="A5:I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47"/>
  <sheetViews>
    <sheetView view="pageBreakPreview" topLeftCell="A44" zoomScale="91" zoomScaleNormal="100" zoomScaleSheetLayoutView="91" workbookViewId="0">
      <selection activeCell="A33" sqref="A33:I33"/>
    </sheetView>
  </sheetViews>
  <sheetFormatPr defaultRowHeight="15"/>
  <cols>
    <col min="4" max="4" width="19.28515625" customWidth="1"/>
    <col min="5" max="5" width="24.42578125" customWidth="1"/>
    <col min="6" max="6" width="17.7109375" customWidth="1"/>
    <col min="7" max="7" width="17.5703125" customWidth="1"/>
    <col min="8" max="8" width="13.85546875" customWidth="1"/>
    <col min="9" max="9" width="12.85546875" customWidth="1"/>
  </cols>
  <sheetData>
    <row r="5" spans="1:9">
      <c r="A5" s="86"/>
      <c r="B5" s="86"/>
      <c r="C5" s="86"/>
      <c r="D5" s="86"/>
      <c r="E5" s="86"/>
      <c r="F5" s="86"/>
      <c r="G5" s="86"/>
      <c r="H5" s="86"/>
      <c r="I5" s="86"/>
    </row>
    <row r="6" spans="1:9" ht="45">
      <c r="A6" s="13" t="s">
        <v>0</v>
      </c>
      <c r="B6" s="13" t="s">
        <v>1</v>
      </c>
      <c r="C6" s="13" t="s">
        <v>2</v>
      </c>
      <c r="D6" s="13" t="s">
        <v>3</v>
      </c>
      <c r="E6" s="13" t="s">
        <v>4</v>
      </c>
      <c r="F6" s="1" t="s">
        <v>161</v>
      </c>
      <c r="G6" s="1" t="s">
        <v>162</v>
      </c>
      <c r="H6" s="1" t="s">
        <v>160</v>
      </c>
      <c r="I6" s="1" t="s">
        <v>163</v>
      </c>
    </row>
    <row r="7" spans="1:9">
      <c r="A7" s="14">
        <v>926</v>
      </c>
      <c r="B7" s="14">
        <v>92605</v>
      </c>
      <c r="C7" s="14">
        <v>2360</v>
      </c>
      <c r="D7" s="15"/>
      <c r="E7" s="15"/>
      <c r="F7" s="15"/>
      <c r="G7" s="15"/>
      <c r="H7" s="15"/>
      <c r="I7" s="15"/>
    </row>
    <row r="8" spans="1:9">
      <c r="A8" s="5"/>
      <c r="B8" s="5"/>
      <c r="C8" s="5"/>
      <c r="D8" s="7"/>
      <c r="E8" s="7"/>
      <c r="F8" s="7"/>
      <c r="G8" s="8"/>
      <c r="H8" s="8"/>
      <c r="I8" s="7"/>
    </row>
    <row r="9" spans="1:9" ht="60">
      <c r="A9" s="14">
        <v>1</v>
      </c>
      <c r="B9" s="14"/>
      <c r="C9" s="14"/>
      <c r="D9" s="15" t="s">
        <v>152</v>
      </c>
      <c r="E9" s="15" t="s">
        <v>153</v>
      </c>
      <c r="F9" s="21">
        <v>5000</v>
      </c>
      <c r="G9" s="21">
        <v>5000</v>
      </c>
      <c r="H9" s="37">
        <f>G9/F9</f>
        <v>1</v>
      </c>
      <c r="I9" s="15"/>
    </row>
    <row r="10" spans="1:9" ht="60">
      <c r="A10" s="11">
        <v>2</v>
      </c>
      <c r="B10" s="11"/>
      <c r="C10" s="11"/>
      <c r="D10" s="11" t="s">
        <v>28</v>
      </c>
      <c r="E10" s="11" t="s">
        <v>45</v>
      </c>
      <c r="F10" s="22">
        <v>15000</v>
      </c>
      <c r="G10" s="22">
        <v>15000</v>
      </c>
      <c r="H10" s="37">
        <f t="shared" ref="H10:H36" si="0">G10/F10</f>
        <v>1</v>
      </c>
      <c r="I10" s="11"/>
    </row>
    <row r="11" spans="1:9" ht="60">
      <c r="A11" s="14">
        <v>3</v>
      </c>
      <c r="B11" s="11"/>
      <c r="C11" s="11"/>
      <c r="D11" s="11" t="s">
        <v>46</v>
      </c>
      <c r="E11" s="11" t="s">
        <v>47</v>
      </c>
      <c r="F11" s="22">
        <v>15000</v>
      </c>
      <c r="G11" s="22">
        <v>15000</v>
      </c>
      <c r="H11" s="37">
        <f t="shared" si="0"/>
        <v>1</v>
      </c>
      <c r="I11" s="11"/>
    </row>
    <row r="12" spans="1:9" ht="60">
      <c r="A12" s="11">
        <v>4</v>
      </c>
      <c r="B12" s="11"/>
      <c r="C12" s="11"/>
      <c r="D12" s="11" t="s">
        <v>48</v>
      </c>
      <c r="E12" s="11" t="s">
        <v>63</v>
      </c>
      <c r="F12" s="22">
        <v>10000</v>
      </c>
      <c r="G12" s="22">
        <v>10000</v>
      </c>
      <c r="H12" s="37">
        <f t="shared" si="0"/>
        <v>1</v>
      </c>
      <c r="I12" s="11"/>
    </row>
    <row r="13" spans="1:9" ht="90">
      <c r="A13" s="14">
        <v>5</v>
      </c>
      <c r="B13" s="11"/>
      <c r="C13" s="11"/>
      <c r="D13" s="11" t="s">
        <v>49</v>
      </c>
      <c r="E13" s="11" t="s">
        <v>50</v>
      </c>
      <c r="F13" s="22">
        <v>15000</v>
      </c>
      <c r="G13" s="22">
        <v>15000</v>
      </c>
      <c r="H13" s="37">
        <f t="shared" si="0"/>
        <v>1</v>
      </c>
      <c r="I13" s="11"/>
    </row>
    <row r="14" spans="1:9" ht="60">
      <c r="A14" s="11">
        <v>6</v>
      </c>
      <c r="B14" s="11"/>
      <c r="C14" s="11"/>
      <c r="D14" s="11" t="s">
        <v>51</v>
      </c>
      <c r="E14" s="11" t="s">
        <v>52</v>
      </c>
      <c r="F14" s="22">
        <v>25000</v>
      </c>
      <c r="G14" s="22">
        <v>25000</v>
      </c>
      <c r="H14" s="37">
        <f t="shared" si="0"/>
        <v>1</v>
      </c>
      <c r="I14" s="11"/>
    </row>
    <row r="15" spans="1:9" ht="90">
      <c r="A15" s="14">
        <v>7</v>
      </c>
      <c r="B15" s="11"/>
      <c r="C15" s="11"/>
      <c r="D15" s="11" t="s">
        <v>29</v>
      </c>
      <c r="E15" s="11" t="s">
        <v>86</v>
      </c>
      <c r="F15" s="22">
        <v>28000</v>
      </c>
      <c r="G15" s="22">
        <v>28000</v>
      </c>
      <c r="H15" s="37">
        <f t="shared" si="0"/>
        <v>1</v>
      </c>
      <c r="I15" s="11"/>
    </row>
    <row r="16" spans="1:9" ht="90">
      <c r="A16" s="11">
        <v>8</v>
      </c>
      <c r="B16" s="11"/>
      <c r="C16" s="11"/>
      <c r="D16" s="11" t="s">
        <v>35</v>
      </c>
      <c r="E16" s="11" t="s">
        <v>53</v>
      </c>
      <c r="F16" s="22">
        <v>16000</v>
      </c>
      <c r="G16" s="22">
        <v>16000</v>
      </c>
      <c r="H16" s="37">
        <f t="shared" si="0"/>
        <v>1</v>
      </c>
      <c r="I16" s="11"/>
    </row>
    <row r="17" spans="1:9" ht="90">
      <c r="A17" s="14">
        <v>9</v>
      </c>
      <c r="B17" s="11"/>
      <c r="C17" s="11"/>
      <c r="D17" s="11" t="s">
        <v>27</v>
      </c>
      <c r="E17" s="11" t="s">
        <v>95</v>
      </c>
      <c r="F17" s="22">
        <v>25000</v>
      </c>
      <c r="G17" s="22">
        <v>25000</v>
      </c>
      <c r="H17" s="37">
        <f t="shared" si="0"/>
        <v>1</v>
      </c>
      <c r="I17" s="11"/>
    </row>
    <row r="18" spans="1:9" ht="75">
      <c r="A18" s="11">
        <v>10</v>
      </c>
      <c r="B18" s="11"/>
      <c r="C18" s="11"/>
      <c r="D18" s="11" t="s">
        <v>54</v>
      </c>
      <c r="E18" s="11" t="s">
        <v>124</v>
      </c>
      <c r="F18" s="22">
        <v>15000</v>
      </c>
      <c r="G18" s="22">
        <v>15000</v>
      </c>
      <c r="H18" s="37">
        <f t="shared" si="0"/>
        <v>1</v>
      </c>
      <c r="I18" s="11"/>
    </row>
    <row r="19" spans="1:9" ht="75">
      <c r="A19" s="14">
        <v>11</v>
      </c>
      <c r="B19" s="11"/>
      <c r="C19" s="11"/>
      <c r="D19" s="11" t="s">
        <v>31</v>
      </c>
      <c r="E19" s="11" t="s">
        <v>55</v>
      </c>
      <c r="F19" s="22">
        <v>15000</v>
      </c>
      <c r="G19" s="22">
        <v>15000</v>
      </c>
      <c r="H19" s="37">
        <f t="shared" si="0"/>
        <v>1</v>
      </c>
      <c r="I19" s="11"/>
    </row>
    <row r="20" spans="1:9" ht="75">
      <c r="A20" s="11">
        <v>12</v>
      </c>
      <c r="B20" s="11"/>
      <c r="C20" s="11"/>
      <c r="D20" s="11" t="s">
        <v>6</v>
      </c>
      <c r="E20" s="11" t="s">
        <v>114</v>
      </c>
      <c r="F20" s="22">
        <v>10000</v>
      </c>
      <c r="G20" s="22">
        <v>10000</v>
      </c>
      <c r="H20" s="37">
        <f t="shared" si="0"/>
        <v>1</v>
      </c>
      <c r="I20" s="11"/>
    </row>
    <row r="21" spans="1:9" ht="60">
      <c r="A21" s="14">
        <v>13</v>
      </c>
      <c r="B21" s="11"/>
      <c r="C21" s="11"/>
      <c r="D21" s="11" t="s">
        <v>56</v>
      </c>
      <c r="E21" s="11" t="s">
        <v>84</v>
      </c>
      <c r="F21" s="22">
        <v>30000</v>
      </c>
      <c r="G21" s="22">
        <v>30000</v>
      </c>
      <c r="H21" s="37">
        <f t="shared" si="0"/>
        <v>1</v>
      </c>
      <c r="I21" s="11"/>
    </row>
    <row r="22" spans="1:9" ht="146.25" customHeight="1">
      <c r="A22" s="11">
        <v>14</v>
      </c>
      <c r="B22" s="11"/>
      <c r="C22" s="11"/>
      <c r="D22" s="11" t="s">
        <v>79</v>
      </c>
      <c r="E22" s="11" t="s">
        <v>154</v>
      </c>
      <c r="F22" s="22">
        <v>18000</v>
      </c>
      <c r="G22" s="22">
        <v>18000</v>
      </c>
      <c r="H22" s="37">
        <f t="shared" si="0"/>
        <v>1</v>
      </c>
      <c r="I22" s="11"/>
    </row>
    <row r="23" spans="1:9" ht="120">
      <c r="A23" s="14">
        <v>15</v>
      </c>
      <c r="B23" s="11"/>
      <c r="C23" s="11"/>
      <c r="D23" s="11" t="s">
        <v>36</v>
      </c>
      <c r="E23" s="11" t="s">
        <v>65</v>
      </c>
      <c r="F23" s="22">
        <v>25000</v>
      </c>
      <c r="G23" s="22">
        <v>25000</v>
      </c>
      <c r="H23" s="37">
        <f t="shared" si="0"/>
        <v>1</v>
      </c>
      <c r="I23" s="11"/>
    </row>
    <row r="24" spans="1:9" ht="105">
      <c r="A24" s="11">
        <v>16</v>
      </c>
      <c r="B24" s="11"/>
      <c r="C24" s="11"/>
      <c r="D24" s="11" t="s">
        <v>33</v>
      </c>
      <c r="E24" s="11" t="s">
        <v>57</v>
      </c>
      <c r="F24" s="22">
        <v>11000</v>
      </c>
      <c r="G24" s="22">
        <v>11000</v>
      </c>
      <c r="H24" s="37">
        <f t="shared" si="0"/>
        <v>1</v>
      </c>
      <c r="I24" s="11"/>
    </row>
    <row r="25" spans="1:9" ht="75">
      <c r="A25" s="14">
        <v>17</v>
      </c>
      <c r="B25" s="11"/>
      <c r="C25" s="11"/>
      <c r="D25" s="11" t="s">
        <v>58</v>
      </c>
      <c r="E25" s="11" t="s">
        <v>108</v>
      </c>
      <c r="F25" s="22">
        <v>7000</v>
      </c>
      <c r="G25" s="22">
        <v>7000</v>
      </c>
      <c r="H25" s="37">
        <f t="shared" si="0"/>
        <v>1</v>
      </c>
      <c r="I25" s="11"/>
    </row>
    <row r="26" spans="1:9" ht="90">
      <c r="A26" s="11">
        <v>18</v>
      </c>
      <c r="B26" s="11"/>
      <c r="C26" s="11"/>
      <c r="D26" s="11" t="s">
        <v>59</v>
      </c>
      <c r="E26" s="11" t="s">
        <v>106</v>
      </c>
      <c r="F26" s="22">
        <v>7000</v>
      </c>
      <c r="G26" s="22">
        <v>7000</v>
      </c>
      <c r="H26" s="37">
        <f t="shared" si="0"/>
        <v>1</v>
      </c>
      <c r="I26" s="11"/>
    </row>
    <row r="27" spans="1:9" ht="60">
      <c r="A27" s="14">
        <v>19</v>
      </c>
      <c r="B27" s="11"/>
      <c r="C27" s="11"/>
      <c r="D27" s="11" t="s">
        <v>60</v>
      </c>
      <c r="E27" s="11" t="s">
        <v>64</v>
      </c>
      <c r="F27" s="22">
        <v>10000</v>
      </c>
      <c r="G27" s="22">
        <v>10000</v>
      </c>
      <c r="H27" s="37">
        <f t="shared" si="0"/>
        <v>1</v>
      </c>
      <c r="I27" s="11"/>
    </row>
    <row r="28" spans="1:9" ht="75">
      <c r="A28" s="11">
        <v>20</v>
      </c>
      <c r="B28" s="11"/>
      <c r="C28" s="11"/>
      <c r="D28" s="11" t="s">
        <v>125</v>
      </c>
      <c r="E28" s="11" t="s">
        <v>155</v>
      </c>
      <c r="F28" s="22">
        <v>32000</v>
      </c>
      <c r="G28" s="22">
        <v>32000</v>
      </c>
      <c r="H28" s="37">
        <f t="shared" si="0"/>
        <v>1</v>
      </c>
      <c r="I28" s="11"/>
    </row>
    <row r="29" spans="1:9" ht="90">
      <c r="A29" s="14">
        <v>21</v>
      </c>
      <c r="B29" s="11"/>
      <c r="C29" s="11"/>
      <c r="D29" s="11" t="s">
        <v>66</v>
      </c>
      <c r="E29" s="11" t="s">
        <v>87</v>
      </c>
      <c r="F29" s="22">
        <v>18000</v>
      </c>
      <c r="G29" s="22">
        <v>18000</v>
      </c>
      <c r="H29" s="37">
        <f t="shared" si="0"/>
        <v>1</v>
      </c>
      <c r="I29" s="11"/>
    </row>
    <row r="30" spans="1:9" ht="105">
      <c r="A30" s="11">
        <v>22</v>
      </c>
      <c r="B30" s="11"/>
      <c r="C30" s="11"/>
      <c r="D30" s="11" t="s">
        <v>76</v>
      </c>
      <c r="E30" s="11" t="s">
        <v>96</v>
      </c>
      <c r="F30" s="22">
        <v>8000</v>
      </c>
      <c r="G30" s="22">
        <v>8000</v>
      </c>
      <c r="H30" s="37">
        <f t="shared" si="0"/>
        <v>1</v>
      </c>
      <c r="I30" s="11"/>
    </row>
    <row r="31" spans="1:9" ht="30">
      <c r="A31" s="14">
        <v>23</v>
      </c>
      <c r="B31" s="11"/>
      <c r="C31" s="11"/>
      <c r="D31" s="11" t="s">
        <v>128</v>
      </c>
      <c r="E31" s="11" t="s">
        <v>129</v>
      </c>
      <c r="F31" s="22">
        <v>10000</v>
      </c>
      <c r="G31" s="22">
        <v>10000</v>
      </c>
      <c r="H31" s="37">
        <f t="shared" si="0"/>
        <v>1</v>
      </c>
      <c r="I31" s="11"/>
    </row>
    <row r="32" spans="1:9" ht="60">
      <c r="A32" s="11">
        <v>24</v>
      </c>
      <c r="B32" s="11"/>
      <c r="C32" s="11"/>
      <c r="D32" s="21" t="s">
        <v>118</v>
      </c>
      <c r="E32" s="15" t="s">
        <v>123</v>
      </c>
      <c r="F32" s="22">
        <v>5000</v>
      </c>
      <c r="G32" s="22">
        <v>5000</v>
      </c>
      <c r="H32" s="37">
        <f t="shared" si="0"/>
        <v>1</v>
      </c>
      <c r="I32" s="11"/>
    </row>
    <row r="33" spans="1:9" ht="120">
      <c r="A33" s="14">
        <v>25</v>
      </c>
      <c r="B33" s="11"/>
      <c r="C33" s="11"/>
      <c r="D33" s="11" t="s">
        <v>10</v>
      </c>
      <c r="E33" s="11" t="s">
        <v>156</v>
      </c>
      <c r="F33" s="22">
        <v>2000</v>
      </c>
      <c r="G33" s="22">
        <v>2000</v>
      </c>
      <c r="H33" s="37">
        <f t="shared" si="0"/>
        <v>1</v>
      </c>
      <c r="I33" s="12"/>
    </row>
    <row r="34" spans="1:9" ht="105">
      <c r="A34" s="11">
        <v>26</v>
      </c>
      <c r="B34" s="11"/>
      <c r="C34" s="11"/>
      <c r="D34" s="11" t="s">
        <v>157</v>
      </c>
      <c r="E34" s="11" t="s">
        <v>158</v>
      </c>
      <c r="F34" s="22">
        <v>12000</v>
      </c>
      <c r="G34" s="22">
        <v>12000</v>
      </c>
      <c r="H34" s="37">
        <f t="shared" si="0"/>
        <v>1</v>
      </c>
      <c r="I34" s="11"/>
    </row>
    <row r="35" spans="1:9" ht="75">
      <c r="A35" s="14">
        <v>27</v>
      </c>
      <c r="B35" s="11"/>
      <c r="C35" s="11"/>
      <c r="D35" s="11" t="s">
        <v>159</v>
      </c>
      <c r="E35" s="11" t="s">
        <v>89</v>
      </c>
      <c r="F35" s="22">
        <v>10000</v>
      </c>
      <c r="G35" s="22">
        <v>10000</v>
      </c>
      <c r="H35" s="37">
        <f t="shared" si="0"/>
        <v>1</v>
      </c>
      <c r="I35" s="11"/>
    </row>
    <row r="36" spans="1:9" ht="105">
      <c r="A36" s="11">
        <v>28</v>
      </c>
      <c r="B36" s="14"/>
      <c r="C36" s="14"/>
      <c r="D36" s="15" t="s">
        <v>14</v>
      </c>
      <c r="E36" s="11" t="s">
        <v>77</v>
      </c>
      <c r="F36" s="21">
        <v>3000</v>
      </c>
      <c r="G36" s="21">
        <v>3000</v>
      </c>
      <c r="H36" s="37">
        <f t="shared" si="0"/>
        <v>1</v>
      </c>
      <c r="I36" s="15"/>
    </row>
    <row r="37" spans="1:9" ht="150">
      <c r="A37" s="14">
        <v>29</v>
      </c>
      <c r="B37" s="11"/>
      <c r="C37" s="11"/>
      <c r="D37" s="11" t="s">
        <v>61</v>
      </c>
      <c r="E37" s="11" t="s">
        <v>67</v>
      </c>
      <c r="F37" s="22">
        <v>15000</v>
      </c>
      <c r="G37" s="22">
        <v>15000</v>
      </c>
      <c r="H37" s="37">
        <f t="shared" ref="H37:H46" si="1">G37/F37</f>
        <v>1</v>
      </c>
      <c r="I37" s="12"/>
    </row>
    <row r="38" spans="1:9" ht="75">
      <c r="A38" s="54">
        <v>30</v>
      </c>
      <c r="B38" s="55"/>
      <c r="C38" s="55"/>
      <c r="D38" s="52" t="s">
        <v>188</v>
      </c>
      <c r="E38" s="54" t="s">
        <v>187</v>
      </c>
      <c r="F38" s="56">
        <v>10000</v>
      </c>
      <c r="G38" s="56">
        <v>10000</v>
      </c>
      <c r="H38" s="57">
        <f t="shared" si="1"/>
        <v>1</v>
      </c>
      <c r="I38" s="58" t="s">
        <v>169</v>
      </c>
    </row>
    <row r="39" spans="1:9" ht="90">
      <c r="A39" s="14">
        <v>31</v>
      </c>
      <c r="B39" s="14"/>
      <c r="C39" s="14"/>
      <c r="D39" s="42" t="s">
        <v>191</v>
      </c>
      <c r="E39" s="11" t="s">
        <v>190</v>
      </c>
      <c r="F39" s="21">
        <v>5000</v>
      </c>
      <c r="G39" s="21">
        <v>5000</v>
      </c>
      <c r="H39" s="37">
        <f t="shared" si="1"/>
        <v>1</v>
      </c>
      <c r="I39" s="15" t="s">
        <v>169</v>
      </c>
    </row>
    <row r="40" spans="1:9" ht="120">
      <c r="A40" s="11">
        <v>32</v>
      </c>
      <c r="B40" s="14"/>
      <c r="C40" s="14"/>
      <c r="D40" s="11" t="s">
        <v>36</v>
      </c>
      <c r="E40" s="85" t="s">
        <v>193</v>
      </c>
      <c r="F40" s="21">
        <v>10000</v>
      </c>
      <c r="G40" s="21">
        <v>10000</v>
      </c>
      <c r="H40" s="37">
        <f t="shared" si="1"/>
        <v>1</v>
      </c>
      <c r="I40" s="15" t="s">
        <v>169</v>
      </c>
    </row>
    <row r="41" spans="1:9" ht="109.5" customHeight="1">
      <c r="A41" s="14">
        <v>33</v>
      </c>
      <c r="B41" s="14"/>
      <c r="C41" s="14"/>
      <c r="D41" s="15" t="s">
        <v>192</v>
      </c>
      <c r="E41" s="59" t="s">
        <v>194</v>
      </c>
      <c r="F41" s="21">
        <v>8000</v>
      </c>
      <c r="G41" s="21">
        <v>8000</v>
      </c>
      <c r="H41" s="37">
        <f t="shared" si="1"/>
        <v>1</v>
      </c>
      <c r="I41" s="15" t="s">
        <v>169</v>
      </c>
    </row>
    <row r="42" spans="1:9" ht="105">
      <c r="A42" s="53">
        <v>34</v>
      </c>
      <c r="B42" s="60"/>
      <c r="C42" s="60"/>
      <c r="D42" s="15" t="s">
        <v>196</v>
      </c>
      <c r="E42" s="52" t="s">
        <v>195</v>
      </c>
      <c r="F42" s="21">
        <v>10000</v>
      </c>
      <c r="G42" s="21">
        <v>10000</v>
      </c>
      <c r="H42" s="61">
        <f t="shared" si="1"/>
        <v>1</v>
      </c>
      <c r="I42" s="7" t="s">
        <v>169</v>
      </c>
    </row>
    <row r="43" spans="1:9" ht="90">
      <c r="A43" s="14">
        <v>35</v>
      </c>
      <c r="B43" s="14"/>
      <c r="C43" s="14"/>
      <c r="D43" s="15" t="s">
        <v>198</v>
      </c>
      <c r="E43" s="15" t="s">
        <v>197</v>
      </c>
      <c r="F43" s="21">
        <v>10000</v>
      </c>
      <c r="G43" s="21">
        <v>10000</v>
      </c>
      <c r="H43" s="37">
        <f t="shared" si="1"/>
        <v>1</v>
      </c>
      <c r="I43" s="15" t="s">
        <v>169</v>
      </c>
    </row>
    <row r="44" spans="1:9" ht="90">
      <c r="A44" s="11">
        <v>36</v>
      </c>
      <c r="B44" s="14"/>
      <c r="C44" s="14"/>
      <c r="D44" s="15" t="s">
        <v>29</v>
      </c>
      <c r="E44" s="11" t="s">
        <v>199</v>
      </c>
      <c r="F44" s="21">
        <v>6000</v>
      </c>
      <c r="G44" s="21">
        <v>6000</v>
      </c>
      <c r="H44" s="37">
        <f t="shared" si="1"/>
        <v>1</v>
      </c>
      <c r="I44" s="15" t="s">
        <v>169</v>
      </c>
    </row>
    <row r="45" spans="1:9" ht="75">
      <c r="A45" s="14">
        <v>37</v>
      </c>
      <c r="B45" s="14"/>
      <c r="C45" s="14"/>
      <c r="D45" s="11" t="s">
        <v>35</v>
      </c>
      <c r="E45" s="11" t="s">
        <v>200</v>
      </c>
      <c r="F45" s="21">
        <v>6000</v>
      </c>
      <c r="G45" s="21">
        <v>6000</v>
      </c>
      <c r="H45" s="37">
        <f t="shared" si="1"/>
        <v>1</v>
      </c>
      <c r="I45" s="15" t="s">
        <v>169</v>
      </c>
    </row>
    <row r="46" spans="1:9" ht="75">
      <c r="A46" s="11">
        <v>38</v>
      </c>
      <c r="B46" s="11"/>
      <c r="C46" s="11"/>
      <c r="D46" s="11" t="s">
        <v>27</v>
      </c>
      <c r="E46" s="62" t="s">
        <v>201</v>
      </c>
      <c r="F46" s="22">
        <v>6000</v>
      </c>
      <c r="G46" s="22">
        <v>6000</v>
      </c>
      <c r="H46" s="37">
        <f t="shared" si="1"/>
        <v>1</v>
      </c>
      <c r="I46" s="15" t="s">
        <v>169</v>
      </c>
    </row>
    <row r="47" spans="1:9">
      <c r="A47" s="4" t="s">
        <v>12</v>
      </c>
      <c r="F47" s="33">
        <f>SUM(F9:F46)</f>
        <v>488000</v>
      </c>
      <c r="G47" s="33">
        <f>SUM(G9:G46)</f>
        <v>488000</v>
      </c>
      <c r="H47" s="80">
        <f>G47/F47</f>
        <v>1</v>
      </c>
    </row>
  </sheetData>
  <mergeCells count="1">
    <mergeCell ref="A5:I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r:id="rId1"/>
  <rowBreaks count="1" manualBreakCount="1">
    <brk id="39" max="8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view="pageBreakPreview" zoomScale="78" zoomScaleNormal="100" zoomScaleSheetLayoutView="78" workbookViewId="0">
      <selection activeCell="N13" sqref="N13"/>
    </sheetView>
  </sheetViews>
  <sheetFormatPr defaultRowHeight="15"/>
  <cols>
    <col min="1" max="1" width="12.140625" customWidth="1"/>
    <col min="2" max="2" width="26.85546875" customWidth="1"/>
    <col min="3" max="3" width="26.140625" customWidth="1"/>
    <col min="4" max="4" width="17" customWidth="1"/>
    <col min="5" max="5" width="20.42578125" customWidth="1"/>
    <col min="6" max="6" width="15.7109375" customWidth="1"/>
    <col min="7" max="7" width="23.85546875" customWidth="1"/>
  </cols>
  <sheetData>
    <row r="1" spans="1:7" ht="15.75">
      <c r="E1" s="63"/>
    </row>
    <row r="2" spans="1:7" ht="15.75">
      <c r="A2" s="64"/>
      <c r="B2" s="65"/>
      <c r="C2" s="64"/>
      <c r="D2" s="66"/>
      <c r="E2" s="64"/>
      <c r="F2" s="64"/>
    </row>
    <row r="3" spans="1:7" ht="15.75">
      <c r="A3" s="67"/>
      <c r="B3" s="67"/>
      <c r="C3" s="67"/>
      <c r="D3" s="67"/>
      <c r="E3" s="67"/>
      <c r="F3" s="67"/>
    </row>
    <row r="4" spans="1:7" ht="15.75">
      <c r="A4" s="67"/>
      <c r="B4" s="67"/>
      <c r="C4" s="67"/>
      <c r="D4" s="67"/>
      <c r="E4" s="67"/>
      <c r="F4" s="67"/>
    </row>
    <row r="5" spans="1:7" ht="15.75">
      <c r="A5" s="67"/>
      <c r="B5" s="67"/>
      <c r="C5" s="67"/>
      <c r="D5" s="67"/>
      <c r="E5" s="68"/>
      <c r="F5" s="68"/>
    </row>
    <row r="6" spans="1:7" ht="15.75">
      <c r="A6" s="67"/>
      <c r="B6" s="67"/>
      <c r="C6" s="67"/>
      <c r="D6" s="67"/>
      <c r="E6" s="68"/>
      <c r="F6" s="68"/>
    </row>
    <row r="7" spans="1:7" ht="60">
      <c r="A7" s="1" t="s">
        <v>0</v>
      </c>
      <c r="B7" s="1" t="s">
        <v>3</v>
      </c>
      <c r="C7" s="1" t="s">
        <v>4</v>
      </c>
      <c r="D7" s="1" t="s">
        <v>207</v>
      </c>
      <c r="E7" s="1" t="s">
        <v>162</v>
      </c>
      <c r="F7" s="1" t="s">
        <v>160</v>
      </c>
      <c r="G7" s="1" t="s">
        <v>163</v>
      </c>
    </row>
    <row r="8" spans="1:7">
      <c r="A8" s="1" t="s">
        <v>206</v>
      </c>
      <c r="B8" s="1"/>
      <c r="C8" s="1"/>
      <c r="D8" s="1"/>
      <c r="E8" s="1"/>
      <c r="F8" s="1"/>
      <c r="G8" s="1"/>
    </row>
    <row r="9" spans="1:7" ht="153.75" customHeight="1">
      <c r="A9" s="73">
        <v>1</v>
      </c>
      <c r="B9" s="69" t="s">
        <v>203</v>
      </c>
      <c r="C9" s="69" t="s">
        <v>204</v>
      </c>
      <c r="D9" s="70">
        <v>1794000</v>
      </c>
      <c r="E9" s="71">
        <v>1777847.37</v>
      </c>
      <c r="F9" s="72">
        <f>E9/D9</f>
        <v>0.99099630434782615</v>
      </c>
      <c r="G9" s="74" t="s">
        <v>213</v>
      </c>
    </row>
    <row r="10" spans="1:7">
      <c r="A10" s="89" t="s">
        <v>12</v>
      </c>
      <c r="B10" s="89"/>
      <c r="C10" s="89"/>
      <c r="D10" s="83">
        <f>SUM(D9)</f>
        <v>1794000</v>
      </c>
      <c r="E10" s="83">
        <f>SUM(E9)</f>
        <v>1777847.37</v>
      </c>
      <c r="F10" s="84">
        <f>E10/D10</f>
        <v>0.99099630434782615</v>
      </c>
      <c r="G10" s="75"/>
    </row>
  </sheetData>
  <mergeCells count="1">
    <mergeCell ref="A10:C1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2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10"/>
  <sheetViews>
    <sheetView tabSelected="1" view="pageBreakPreview" zoomScale="60" zoomScaleNormal="100" workbookViewId="0">
      <selection activeCell="U32" sqref="U32"/>
    </sheetView>
  </sheetViews>
  <sheetFormatPr defaultRowHeight="15"/>
  <cols>
    <col min="1" max="1" width="17.7109375" customWidth="1"/>
    <col min="2" max="2" width="24.7109375" customWidth="1"/>
    <col min="3" max="3" width="27.140625" customWidth="1"/>
    <col min="4" max="4" width="15.5703125" customWidth="1"/>
    <col min="5" max="5" width="14" customWidth="1"/>
    <col min="6" max="6" width="12.5703125" customWidth="1"/>
    <col min="7" max="7" width="14.28515625" customWidth="1"/>
  </cols>
  <sheetData>
    <row r="6" spans="1:7">
      <c r="G6" t="s">
        <v>202</v>
      </c>
    </row>
    <row r="7" spans="1:7" ht="60">
      <c r="A7" s="1" t="s">
        <v>0</v>
      </c>
      <c r="B7" s="1" t="s">
        <v>3</v>
      </c>
      <c r="C7" s="1" t="s">
        <v>4</v>
      </c>
      <c r="D7" s="1" t="s">
        <v>161</v>
      </c>
      <c r="E7" s="1" t="s">
        <v>162</v>
      </c>
      <c r="F7" s="1" t="s">
        <v>160</v>
      </c>
      <c r="G7" s="1" t="s">
        <v>163</v>
      </c>
    </row>
    <row r="8" spans="1:7">
      <c r="A8" s="1">
        <v>852.85203000000001</v>
      </c>
      <c r="B8" s="1"/>
      <c r="C8" s="1"/>
      <c r="D8" s="1"/>
      <c r="E8" s="1"/>
      <c r="F8" s="1"/>
      <c r="G8" s="1"/>
    </row>
    <row r="9" spans="1:7" ht="135">
      <c r="A9" s="44">
        <v>1</v>
      </c>
      <c r="B9" s="46" t="s">
        <v>203</v>
      </c>
      <c r="C9" s="46" t="s">
        <v>205</v>
      </c>
      <c r="D9" s="45">
        <v>623000</v>
      </c>
      <c r="E9" s="45">
        <v>623000</v>
      </c>
      <c r="F9" s="47">
        <v>1</v>
      </c>
      <c r="G9" s="44"/>
    </row>
    <row r="10" spans="1:7">
      <c r="A10" s="4" t="s">
        <v>12</v>
      </c>
      <c r="B10" s="4"/>
      <c r="C10" s="4"/>
      <c r="D10" s="33">
        <f>SUM(D9)</f>
        <v>623000</v>
      </c>
      <c r="E10" s="33">
        <f>SUM(E9)</f>
        <v>623000</v>
      </c>
      <c r="F10" s="80">
        <v>1</v>
      </c>
      <c r="G10" s="4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G28"/>
  <sheetViews>
    <sheetView workbookViewId="0">
      <selection activeCell="O23" sqref="O23"/>
    </sheetView>
  </sheetViews>
  <sheetFormatPr defaultRowHeight="15"/>
  <cols>
    <col min="3" max="3" width="11.42578125" bestFit="1" customWidth="1"/>
    <col min="7" max="7" width="11.85546875" bestFit="1" customWidth="1"/>
  </cols>
  <sheetData>
    <row r="12" spans="2:7">
      <c r="B12" s="4" t="s">
        <v>214</v>
      </c>
      <c r="C12" s="6">
        <f>'852 OŚRODEK'!E10+'852 DPS'!E10+'926 SPORT'!G47+'921 KULTURA I SZTUKA'!G24+'900 OCHRONA ŚRODOWISKA'!G9+'854 OPIEKA WYCHOWAWCZA'!G22+'853 POMOC SPOŁ'!F16+'851 ZDROWIE'!G23+'851 ALKOHOLE'!G13+'801 OŚWIATA'!G17+'630 TURYSTYKA'!G16</f>
        <v>4881172.5999999996</v>
      </c>
      <c r="F12" s="4" t="s">
        <v>215</v>
      </c>
      <c r="G12" s="77">
        <v>8000</v>
      </c>
    </row>
    <row r="13" spans="2:7">
      <c r="G13" s="77">
        <v>10000</v>
      </c>
    </row>
    <row r="14" spans="2:7">
      <c r="G14" s="77">
        <v>4000</v>
      </c>
    </row>
    <row r="15" spans="2:7">
      <c r="G15" s="77">
        <v>10000</v>
      </c>
    </row>
    <row r="16" spans="2:7">
      <c r="G16" s="77">
        <v>10000</v>
      </c>
    </row>
    <row r="17" spans="5:7">
      <c r="G17" s="77">
        <v>5000</v>
      </c>
    </row>
    <row r="18" spans="5:7">
      <c r="G18" s="77">
        <v>10000</v>
      </c>
    </row>
    <row r="19" spans="5:7">
      <c r="G19" s="77">
        <v>8000</v>
      </c>
    </row>
    <row r="20" spans="5:7">
      <c r="G20" s="77">
        <v>10000</v>
      </c>
    </row>
    <row r="21" spans="5:7">
      <c r="G21" s="77">
        <v>10000</v>
      </c>
    </row>
    <row r="22" spans="5:7">
      <c r="G22" s="77">
        <v>6000</v>
      </c>
    </row>
    <row r="23" spans="5:7">
      <c r="G23" s="77">
        <v>6000</v>
      </c>
    </row>
    <row r="24" spans="5:7">
      <c r="G24" s="77">
        <v>6000</v>
      </c>
    </row>
    <row r="25" spans="5:7">
      <c r="G25" s="77">
        <f>SUM(G12:G24)</f>
        <v>103000</v>
      </c>
    </row>
    <row r="28" spans="5:7">
      <c r="E28" s="76">
        <f>G25*100%/C12</f>
        <v>2.110148696647195E-2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Zakresy nazwane</vt:lpstr>
      </vt:variant>
      <vt:variant>
        <vt:i4>4</vt:i4>
      </vt:variant>
    </vt:vector>
  </HeadingPairs>
  <TitlesOfParts>
    <vt:vector size="16" baseType="lpstr">
      <vt:lpstr>630 TURYSTYKA</vt:lpstr>
      <vt:lpstr>801 OŚWIATA</vt:lpstr>
      <vt:lpstr>851 ALKOHOLE</vt:lpstr>
      <vt:lpstr>851 ZDROWIE</vt:lpstr>
      <vt:lpstr>853 POMOC SPOŁ</vt:lpstr>
      <vt:lpstr>854 OPIEKA WYCHOWAWCZA</vt:lpstr>
      <vt:lpstr>900 OCHRONA ŚRODOWISKA</vt:lpstr>
      <vt:lpstr>921 KULTURA I SZTUKA</vt:lpstr>
      <vt:lpstr>926 SPORT</vt:lpstr>
      <vt:lpstr>852 DPS</vt:lpstr>
      <vt:lpstr>852 OŚRODEK</vt:lpstr>
      <vt:lpstr>sumy</vt:lpstr>
      <vt:lpstr>'630 TURYSTYKA'!Obszar_wydruku</vt:lpstr>
      <vt:lpstr>'851 ALKOHOLE'!Obszar_wydruku</vt:lpstr>
      <vt:lpstr>'851 ZDROWIE'!Obszar_wydruku</vt:lpstr>
      <vt:lpstr>'926 SPORT'!Obszar_wydruku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Kamila Hyz-Duda</dc:creator>
  <cp:lastModifiedBy>Kamila Hyz-Duda</cp:lastModifiedBy>
  <cp:lastPrinted>2025-05-09T10:04:40Z</cp:lastPrinted>
  <dcterms:created xsi:type="dcterms:W3CDTF">2022-02-21T08:20:40Z</dcterms:created>
  <dcterms:modified xsi:type="dcterms:W3CDTF">2025-05-09T10:08:54Z</dcterms:modified>
</cp:coreProperties>
</file>